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EKMEKLİK ELÜS " sheetId="45" r:id="rId1"/>
    <sheet name="EKMEKLİK YERLİ VE İTHAL " sheetId="46" r:id="rId2"/>
    <sheet name="ELÜS MAKARNALIK " sheetId="42" r:id="rId3"/>
    <sheet name="TMO MAKARNALIK " sheetId="43" r:id="rId4"/>
    <sheet name="TMO ÇAVDAR,TRİTİKALE,YULAF" sheetId="44" r:id="rId5"/>
  </sheets>
  <definedNames>
    <definedName name="_xlnm._FilterDatabase" localSheetId="0" hidden="1">'EKMEKLİK ELÜS '!$A$3:$E$170</definedName>
    <definedName name="_xlnm._FilterDatabase" localSheetId="2">'ELÜS MAKARNALIK '!$A$2:$C$6159</definedName>
    <definedName name="a" localSheetId="2">#REF!</definedName>
    <definedName name="a" localSheetId="4">#REF!</definedName>
    <definedName name="a" localSheetId="3">#REF!</definedName>
    <definedName name="a">#REF!</definedName>
    <definedName name="aa" localSheetId="2">#REF!</definedName>
    <definedName name="aa" localSheetId="4">#REF!</definedName>
    <definedName name="aa" localSheetId="3">#REF!</definedName>
    <definedName name="aa">#REF!</definedName>
    <definedName name="aaaa" localSheetId="2">#REF!</definedName>
    <definedName name="aaaa" localSheetId="4">#REF!</definedName>
    <definedName name="aaaa" localSheetId="3">#REF!</definedName>
    <definedName name="aaaa">#REF!</definedName>
    <definedName name="arpa" localSheetId="2">#REF!</definedName>
    <definedName name="arpa" localSheetId="4">#REF!</definedName>
    <definedName name="arpa" localSheetId="3">#REF!</definedName>
    <definedName name="arpa">#REF!</definedName>
    <definedName name="asasd" localSheetId="2">#REF!</definedName>
    <definedName name="asasd" localSheetId="4">#REF!</definedName>
    <definedName name="asasd" localSheetId="3">#REF!</definedName>
    <definedName name="asasd">#REF!</definedName>
    <definedName name="b" localSheetId="2">#REF!</definedName>
    <definedName name="b" localSheetId="4">#REF!</definedName>
    <definedName name="b" localSheetId="3">#REF!</definedName>
    <definedName name="b">#REF!</definedName>
    <definedName name="bb" localSheetId="2">#REF!</definedName>
    <definedName name="bb" localSheetId="4">#REF!</definedName>
    <definedName name="bb" localSheetId="3">#REF!</definedName>
    <definedName name="bb">#REF!</definedName>
    <definedName name="ÇAVDAR" localSheetId="2">#REF!</definedName>
    <definedName name="ÇAVDAR" localSheetId="4">#REF!</definedName>
    <definedName name="ÇAVDAR" localSheetId="3">#REF!</definedName>
    <definedName name="ÇAVDAR">#REF!</definedName>
    <definedName name="çel" localSheetId="2">#REF!</definedName>
    <definedName name="çel" localSheetId="4">#REF!</definedName>
    <definedName name="çel" localSheetId="3">#REF!</definedName>
    <definedName name="çel">#REF!</definedName>
    <definedName name="d" localSheetId="2">#REF!</definedName>
    <definedName name="d" localSheetId="4">#REF!</definedName>
    <definedName name="d" localSheetId="3">#REF!</definedName>
    <definedName name="d">#REF!</definedName>
    <definedName name="dd" localSheetId="2">#REF!</definedName>
    <definedName name="dd" localSheetId="4">#REF!</definedName>
    <definedName name="dd" localSheetId="3">#REF!</definedName>
    <definedName name="dd">#REF!</definedName>
    <definedName name="ddd" localSheetId="2">#REF!</definedName>
    <definedName name="ddd" localSheetId="4">#REF!</definedName>
    <definedName name="ddd" localSheetId="3">#REF!</definedName>
    <definedName name="ddd">#REF!</definedName>
    <definedName name="dfgfdgbf" localSheetId="2">#REF!</definedName>
    <definedName name="dfgfdgbf" localSheetId="4">#REF!</definedName>
    <definedName name="dfgfdgbf" localSheetId="3">#REF!</definedName>
    <definedName name="dfgfdgbf">#REF!</definedName>
    <definedName name="DHJ" localSheetId="2">#REF!</definedName>
    <definedName name="DHJ" localSheetId="4">#REF!</definedName>
    <definedName name="DHJ" localSheetId="3">#REF!</definedName>
    <definedName name="DHJ">#REF!</definedName>
    <definedName name="DLib___Barley___Area" localSheetId="2">#REF!</definedName>
    <definedName name="DLib___Barley___Area" localSheetId="4">#REF!</definedName>
    <definedName name="DLib___Barley___Area" localSheetId="3">#REF!</definedName>
    <definedName name="DLib___Barley___Area">#REF!</definedName>
    <definedName name="DLib___Barley___Production" localSheetId="2">#REF!</definedName>
    <definedName name="DLib___Barley___Production" localSheetId="4">#REF!</definedName>
    <definedName name="DLib___Barley___Production" localSheetId="3">#REF!</definedName>
    <definedName name="DLib___Barley___Production">#REF!</definedName>
    <definedName name="DLib___Barley___Yield" localSheetId="2">#REF!</definedName>
    <definedName name="DLib___Barley___Yield" localSheetId="4">#REF!</definedName>
    <definedName name="DLib___Barley___Yield" localSheetId="3">#REF!</definedName>
    <definedName name="DLib___Barley___Yield">#REF!</definedName>
    <definedName name="dsf" localSheetId="2">#REF!</definedName>
    <definedName name="dsf" localSheetId="4">#REF!</definedName>
    <definedName name="dsf" localSheetId="3">#REF!</definedName>
    <definedName name="dsf">#REF!</definedName>
    <definedName name="ecvgb" localSheetId="2">#REF!</definedName>
    <definedName name="ecvgb" localSheetId="4">#REF!</definedName>
    <definedName name="ecvgb" localSheetId="3">#REF!</definedName>
    <definedName name="ecvgb">#REF!</definedName>
    <definedName name="edirne" localSheetId="2">#REF!</definedName>
    <definedName name="edirne" localSheetId="4">#REF!</definedName>
    <definedName name="edirne" localSheetId="3">#REF!</definedName>
    <definedName name="edirne">#REF!</definedName>
    <definedName name="emanet" localSheetId="2">#REF!</definedName>
    <definedName name="emanet" localSheetId="4">#REF!</definedName>
    <definedName name="emanet" localSheetId="3">#REF!</definedName>
    <definedName name="emanet">#REF!</definedName>
    <definedName name="emanne" localSheetId="2">#REF!</definedName>
    <definedName name="emanne" localSheetId="4">#REF!</definedName>
    <definedName name="emanne" localSheetId="3">#REF!</definedName>
    <definedName name="emanne">#REF!</definedName>
    <definedName name="emannet" localSheetId="2">#REF!</definedName>
    <definedName name="emannet" localSheetId="4">#REF!</definedName>
    <definedName name="emannet" localSheetId="3">#REF!</definedName>
    <definedName name="emannet">#REF!</definedName>
    <definedName name="fddgdsfb" localSheetId="2">#REF!</definedName>
    <definedName name="fddgdsfb" localSheetId="4">#REF!</definedName>
    <definedName name="fddgdsfb" localSheetId="3">#REF!</definedName>
    <definedName name="fddgdsfb">#REF!</definedName>
    <definedName name="FDGHSDF" localSheetId="2">#REF!</definedName>
    <definedName name="FDGHSDF" localSheetId="4">#REF!</definedName>
    <definedName name="FDGHSDF" localSheetId="3">#REF!</definedName>
    <definedName name="FDGHSDF">#REF!</definedName>
    <definedName name="FFFF">#REF!</definedName>
    <definedName name="GDSGF" localSheetId="2">#REF!</definedName>
    <definedName name="GDSGF" localSheetId="4">#REF!</definedName>
    <definedName name="GDSGF" localSheetId="3">#REF!</definedName>
    <definedName name="GDSGF">#REF!</definedName>
    <definedName name="ghgfhg" localSheetId="2">#REF!</definedName>
    <definedName name="ghgfhg" localSheetId="4">#REF!</definedName>
    <definedName name="ghgfhg" localSheetId="3">#REF!</definedName>
    <definedName name="ghgfhg">#REF!</definedName>
    <definedName name="ıjmm" localSheetId="2">#REF!</definedName>
    <definedName name="ıjmm" localSheetId="4">#REF!</definedName>
    <definedName name="ıjmm" localSheetId="3">#REF!</definedName>
    <definedName name="ıjmm">#REF!</definedName>
    <definedName name="lisasnlı" localSheetId="2">#REF!</definedName>
    <definedName name="lisasnlı" localSheetId="4">#REF!</definedName>
    <definedName name="lisasnlı" localSheetId="3">#REF!</definedName>
    <definedName name="lisasnlı">#REF!</definedName>
    <definedName name="Maliyetx" localSheetId="2">#REF!</definedName>
    <definedName name="Maliyetx" localSheetId="4">#REF!</definedName>
    <definedName name="Maliyetx" localSheetId="3">#REF!</definedName>
    <definedName name="Maliyetx">#REF!</definedName>
    <definedName name="mıs" localSheetId="2">#REF!</definedName>
    <definedName name="mıs" localSheetId="4">#REF!</definedName>
    <definedName name="mıs" localSheetId="3">#REF!</definedName>
    <definedName name="mıs">#REF!</definedName>
    <definedName name="nnn" localSheetId="2">#REF!</definedName>
    <definedName name="nnn" localSheetId="4">#REF!</definedName>
    <definedName name="nnn" localSheetId="3">#REF!</definedName>
    <definedName name="nnn">#REF!</definedName>
    <definedName name="nnnn" localSheetId="2">#REF!</definedName>
    <definedName name="nnnn" localSheetId="4">#REF!</definedName>
    <definedName name="nnnn" localSheetId="3">#REF!</definedName>
    <definedName name="nnnn">#REF!</definedName>
    <definedName name="peşin" localSheetId="2">#REF!</definedName>
    <definedName name="peşin" localSheetId="4">#REF!</definedName>
    <definedName name="peşin" localSheetId="3">#REF!</definedName>
    <definedName name="peşin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>#REF!</definedName>
    <definedName name="Q" localSheetId="2">#REF!</definedName>
    <definedName name="Q" localSheetId="4">#REF!</definedName>
    <definedName name="Q" localSheetId="3">#REF!</definedName>
    <definedName name="Q">#REF!</definedName>
    <definedName name="resmi" localSheetId="2">#REF!</definedName>
    <definedName name="resmi" localSheetId="4">#REF!</definedName>
    <definedName name="resmi" localSheetId="3">#REF!</definedName>
    <definedName name="resmi">#REF!</definedName>
    <definedName name="rtgfhfhbg" localSheetId="2">#REF!</definedName>
    <definedName name="rtgfhfhbg" localSheetId="4">#REF!</definedName>
    <definedName name="rtgfhfhbg" localSheetId="3">#REF!</definedName>
    <definedName name="rtgfhfhbg">#REF!</definedName>
    <definedName name="s" localSheetId="2">#REF!</definedName>
    <definedName name="s" localSheetId="4">#REF!</definedName>
    <definedName name="s" localSheetId="3">#REF!</definedName>
    <definedName name="s">#REF!</definedName>
    <definedName name="SS" localSheetId="2">#REF!</definedName>
    <definedName name="SS" localSheetId="4">#REF!</definedName>
    <definedName name="SS" localSheetId="3">#REF!</definedName>
    <definedName name="SS">#REF!</definedName>
    <definedName name="sss" localSheetId="2">#REF!</definedName>
    <definedName name="sss" localSheetId="4">#REF!</definedName>
    <definedName name="sss" localSheetId="3">#REF!</definedName>
    <definedName name="sss">#REF!</definedName>
    <definedName name="STOK" localSheetId="2">#REF!</definedName>
    <definedName name="STOK" localSheetId="4">#REF!</definedName>
    <definedName name="STOK" localSheetId="3">#REF!</definedName>
    <definedName name="STOK">#REF!</definedName>
    <definedName name="vv" localSheetId="2">#REF!</definedName>
    <definedName name="vv" localSheetId="4">#REF!</definedName>
    <definedName name="vv" localSheetId="3">#REF!</definedName>
    <definedName name="vv">#REF!</definedName>
    <definedName name="XAS" localSheetId="2">#REF!</definedName>
    <definedName name="XAS" localSheetId="4">#REF!</definedName>
    <definedName name="XAS" localSheetId="3">#REF!</definedName>
    <definedName name="XAS">#REF!</definedName>
    <definedName name="_xlnm.Print_Area" localSheetId="0">'EKMEKLİK ELÜS '!$A$1:$F$170</definedName>
    <definedName name="_xlnm.Print_Area" localSheetId="2">'ELÜS MAKARNALIK '!$A$1:$F$73</definedName>
    <definedName name="_xlnm.Print_Area" localSheetId="4">'TMO ÇAVDAR,TRİTİKALE,YULAF'!$A$1:$E$12</definedName>
    <definedName name="_xlnm.Print_Area" localSheetId="3">'TMO MAKARNALIK '!$A$1:$I$25</definedName>
    <definedName name="_xlnm.Print_Titles" localSheetId="0">'EKMEKLİK ELÜS '!$3:$3</definedName>
    <definedName name="YENİ" localSheetId="2">#REF!</definedName>
    <definedName name="YENİ" localSheetId="4">#REF!</definedName>
    <definedName name="YENİ" localSheetId="3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47" i="42" l="1"/>
  <c r="E46" i="42"/>
  <c r="E17" i="46" l="1"/>
  <c r="D17" i="46"/>
  <c r="C17" i="46"/>
  <c r="B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E169" i="45"/>
  <c r="E170" i="45" s="1"/>
  <c r="E159" i="45"/>
  <c r="E146" i="45"/>
  <c r="E136" i="45"/>
  <c r="E127" i="45"/>
  <c r="E124" i="45"/>
  <c r="E118" i="45"/>
  <c r="E115" i="45"/>
  <c r="E103" i="45"/>
  <c r="E100" i="45"/>
  <c r="E96" i="45"/>
  <c r="E93" i="45"/>
  <c r="E85" i="45"/>
  <c r="E73" i="45"/>
  <c r="E69" i="45"/>
  <c r="E48" i="45"/>
  <c r="E43" i="45"/>
  <c r="E41" i="45"/>
  <c r="E33" i="45"/>
  <c r="E29" i="45"/>
  <c r="E23" i="45"/>
  <c r="E15" i="45"/>
  <c r="E9" i="45"/>
  <c r="F17" i="46" l="1"/>
  <c r="E73" i="42"/>
  <c r="E42" i="42" l="1"/>
  <c r="E25" i="43" l="1"/>
  <c r="E25" i="42" l="1"/>
  <c r="E40" i="42" l="1"/>
  <c r="E68" i="42"/>
  <c r="E53" i="42"/>
  <c r="E57" i="42"/>
  <c r="E72" i="42"/>
  <c r="E61" i="42"/>
  <c r="E23" i="43"/>
  <c r="E22" i="42"/>
  <c r="E11" i="42"/>
  <c r="E7" i="42"/>
  <c r="B16" i="43" l="1"/>
  <c r="F5" i="43" l="1"/>
  <c r="F13" i="43" l="1"/>
  <c r="F14" i="43"/>
  <c r="F7" i="43"/>
  <c r="F8" i="43"/>
  <c r="F6" i="43"/>
  <c r="D12" i="44" l="1"/>
  <c r="C12" i="44"/>
  <c r="B12" i="44"/>
  <c r="E11" i="44" l="1"/>
  <c r="E10" i="44"/>
  <c r="E9" i="44"/>
  <c r="E8" i="44"/>
  <c r="E7" i="44"/>
  <c r="E6" i="44"/>
  <c r="E5" i="44"/>
  <c r="D25" i="43"/>
  <c r="C25" i="43"/>
  <c r="B25" i="43"/>
  <c r="E16" i="43"/>
  <c r="D16" i="43"/>
  <c r="C16" i="43"/>
  <c r="F15" i="43"/>
  <c r="F12" i="43"/>
  <c r="F11" i="43"/>
  <c r="F10" i="43"/>
  <c r="F9" i="43"/>
  <c r="F16" i="43" l="1"/>
  <c r="E12" i="44"/>
  <c r="E24" i="43" l="1"/>
  <c r="E22" i="43"/>
</calcChain>
</file>

<file path=xl/sharedStrings.xml><?xml version="1.0" encoding="utf-8"?>
<sst xmlns="http://schemas.openxmlformats.org/spreadsheetml/2006/main" count="749" uniqueCount="376">
  <si>
    <t>ÜRÜN KODU</t>
  </si>
  <si>
    <t>GENEL TOPLAM</t>
  </si>
  <si>
    <t>TOPLAM</t>
  </si>
  <si>
    <t>KONYA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</si>
  <si>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</si>
  <si>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</si>
  <si>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</si>
  <si>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</si>
  <si>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</si>
  <si>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</si>
  <si>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</si>
  <si>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BULGUR FABRİKALARINA SATIŞA AÇILAN ELÜS MAKARNALIK BUĞDAY STOKLARI (KG)</t>
  </si>
  <si>
    <t>MAKARNA VE ŞEHRİYE FABRİKALARINA SATIŞA AÇILAN ELÜS MAKARNALIK BUĞDAY STOKLARI (KG)</t>
  </si>
  <si>
    <t>1141</t>
  </si>
  <si>
    <t>BAŞMÜDÜRLÜK / ŞUBE MÜD.</t>
  </si>
  <si>
    <t>BAŞMÜDÜRLÜĞÜ / ŞUBE MÜDÜRLÜĞÜ</t>
  </si>
  <si>
    <t>ANKARA</t>
  </si>
  <si>
    <t>AFYONKARAHİSAR</t>
  </si>
  <si>
    <t>KAYSERİ</t>
  </si>
  <si>
    <t>BATMAN</t>
  </si>
  <si>
    <t>1122</t>
  </si>
  <si>
    <t>AKSARAY</t>
  </si>
  <si>
    <t>YOZGAT</t>
  </si>
  <si>
    <t xml:space="preserve">
2211,2212
(ÇAVDAR)
</t>
  </si>
  <si>
    <t xml:space="preserve">
2221,2222
(TRİTİKALE)
</t>
  </si>
  <si>
    <t>2311,2312
 (YULAF)</t>
  </si>
  <si>
    <t>ERZURUM</t>
  </si>
  <si>
    <t xml:space="preserve">MUŞ  </t>
  </si>
  <si>
    <t xml:space="preserve">KAYSERİ  </t>
  </si>
  <si>
    <t>ÇORUM</t>
  </si>
  <si>
    <t>SATIŞA AÇILAN TMO ÇAVDAR, TRİTİKALE, YULAF STOKLARI (TON)</t>
  </si>
  <si>
    <t>ŞANLIURFA</t>
  </si>
  <si>
    <t>ZD LİDAŞ</t>
  </si>
  <si>
    <t>TOPLAM (TON)</t>
  </si>
  <si>
    <t xml:space="preserve">TOPLAM </t>
  </si>
  <si>
    <t>MAKARNA VE ŞEHRİYE FABRİKALARINA SATIŞA AÇILAN TMO YERLİ, İTHAL MAKARNALIK BUĞDAY STOKU (TON)</t>
  </si>
  <si>
    <t>EK-2/C</t>
  </si>
  <si>
    <t>EK-2/A</t>
  </si>
  <si>
    <t>EK-2/B</t>
  </si>
  <si>
    <t>SENTİNUS (SARIOĞLAN)</t>
  </si>
  <si>
    <t>BULGUR FABRİKALARINA SATIŞA AÇILAN TMO  MAKARNALIK BUĞDAY STOKLARI (TON)</t>
  </si>
  <si>
    <t>DİYARBAKIR</t>
  </si>
  <si>
    <t>SARAÇ (BEYŞEHİR)</t>
  </si>
  <si>
    <t>TRXSRCBD2214</t>
  </si>
  <si>
    <t>ATA LİDAŞ</t>
  </si>
  <si>
    <t>GAZİANTEP</t>
  </si>
  <si>
    <t>KIRŞEHİR</t>
  </si>
  <si>
    <t>HİMMETDEDE LİDAŞ</t>
  </si>
  <si>
    <t>KUŞAT TARIM</t>
  </si>
  <si>
    <t>RUHBAŞ</t>
  </si>
  <si>
    <t>TMO Elektronik Satış Platformu Üzerinden Satılacaktır.</t>
  </si>
  <si>
    <t>1121</t>
  </si>
  <si>
    <t>BETA GEN (BİSMİL)</t>
  </si>
  <si>
    <t>TRXXEPBK2218</t>
  </si>
  <si>
    <t>BİRLER</t>
  </si>
  <si>
    <t>TRXXIDB92219</t>
  </si>
  <si>
    <t>ÖNER</t>
  </si>
  <si>
    <t>TRXXIYB12213</t>
  </si>
  <si>
    <t>TRXATABD2214</t>
  </si>
  <si>
    <t>TRXATABE2213</t>
  </si>
  <si>
    <t>AS LİDAŞ (YUNAK)</t>
  </si>
  <si>
    <t>TRXASLBN2228</t>
  </si>
  <si>
    <t>TRXSRCBC2215</t>
  </si>
  <si>
    <t>ALTUNTAŞ (AĞAÇÖREN)</t>
  </si>
  <si>
    <t>TRXALTB62210</t>
  </si>
  <si>
    <t>ALTUNTAŞ (YAPILCAN))</t>
  </si>
  <si>
    <t>TRXALTBA2214</t>
  </si>
  <si>
    <t>ERC</t>
  </si>
  <si>
    <t>TRXXGJBI2218</t>
  </si>
  <si>
    <t>ESERLER</t>
  </si>
  <si>
    <t>TRXXGGB12214</t>
  </si>
  <si>
    <t>TRXXGGB22213</t>
  </si>
  <si>
    <t>KAYSERİ ŞEKER (BOĞAZLIYAN)</t>
  </si>
  <si>
    <t>TRXKAYBV2213</t>
  </si>
  <si>
    <t>TRXXGHB42219</t>
  </si>
  <si>
    <t>TRXXEJB32211</t>
  </si>
  <si>
    <t>YENİ PAZAR TARIM</t>
  </si>
  <si>
    <t>KONYA (AKŞEHİR)</t>
  </si>
  <si>
    <t>ADANA</t>
  </si>
  <si>
    <t>ANKARA (POLATLI)</t>
  </si>
  <si>
    <t>HASANOĞULLARI</t>
  </si>
  <si>
    <t>TRXXGCBD2210</t>
  </si>
  <si>
    <t>TRXXGNB92212</t>
  </si>
  <si>
    <t>TİGRİS GAP</t>
  </si>
  <si>
    <t>TRXXJAB32219</t>
  </si>
  <si>
    <t>ÖZPERVANE AGRO</t>
  </si>
  <si>
    <t>TRXXHPBQ2219</t>
  </si>
  <si>
    <t>DURAK</t>
  </si>
  <si>
    <t>TRXXGUBH2214</t>
  </si>
  <si>
    <t>CEMAŞ</t>
  </si>
  <si>
    <t>TRXCLDB72219</t>
  </si>
  <si>
    <t>AKCAN</t>
  </si>
  <si>
    <t>TRXXHLBZ2212</t>
  </si>
  <si>
    <t>TRXCLDB82218</t>
  </si>
  <si>
    <t>ÇELİKOĞULLARI</t>
  </si>
  <si>
    <t>TRXXFCB52211</t>
  </si>
  <si>
    <t>MEZOPOTAMYA</t>
  </si>
  <si>
    <t>TRXXEMBW2217</t>
  </si>
  <si>
    <t>TRXXEPBC2218</t>
  </si>
  <si>
    <t>TRXXGUBB2210</t>
  </si>
  <si>
    <t>TRXATABF2212</t>
  </si>
  <si>
    <t>SAFİRTAŞ</t>
  </si>
  <si>
    <t>TRXSFTBE2218</t>
  </si>
  <si>
    <t>TRXXGHB62217</t>
  </si>
  <si>
    <t>POLAT AGRO (BOĞAZLIYAN)</t>
  </si>
  <si>
    <t>TRXPLTB52219</t>
  </si>
  <si>
    <t>TRXKAYBW2212</t>
  </si>
  <si>
    <t>KAYSERİ ŞEKER (DEVELİ)</t>
  </si>
  <si>
    <t>TRXKAYBS2218</t>
  </si>
  <si>
    <t>TRXXELB62214</t>
  </si>
  <si>
    <t>TRXXEJB42210</t>
  </si>
  <si>
    <t>TRXXGJBJ2217</t>
  </si>
  <si>
    <t>POLAT AGRO (ÖZLER)</t>
  </si>
  <si>
    <t>TRXXFTB62214</t>
  </si>
  <si>
    <t>TRXXGLB52210</t>
  </si>
  <si>
    <t>TRXRUTB32218</t>
  </si>
  <si>
    <t>POLAT AGRO (KOZAKLI)</t>
  </si>
  <si>
    <t>TRXXHVB72215</t>
  </si>
  <si>
    <t>TRXXGLB42211</t>
  </si>
  <si>
    <t>TRXKAYBU2214</t>
  </si>
  <si>
    <t>TRXXFTB42216</t>
  </si>
  <si>
    <t>SENTİNUS (HİLVAN)</t>
  </si>
  <si>
    <t>TRXXHHB32218</t>
  </si>
  <si>
    <t>TAVŞU</t>
  </si>
  <si>
    <t>TRXXISB02216</t>
  </si>
  <si>
    <t>ŞEN LİDAŞ</t>
  </si>
  <si>
    <t>TRXXHEB62212</t>
  </si>
  <si>
    <t>SALUVAN</t>
  </si>
  <si>
    <t>TRXXGAB62212</t>
  </si>
  <si>
    <t>TRXXGNB62215</t>
  </si>
  <si>
    <t>TRXXHEB52213</t>
  </si>
  <si>
    <t>UN FABRİKALARINA SATIŞA AÇILAN ELÜS EKMEKLİK BUĞDAY STOKLARI (KG)</t>
  </si>
  <si>
    <t>BAŞMÜDÜRLÜĞÜ/    ŞUBE MÜDÜRLÜĞÜ</t>
  </si>
  <si>
    <t xml:space="preserve">ISIN </t>
  </si>
  <si>
    <t>SARILAR</t>
  </si>
  <si>
    <t>TRXXHIBD2213</t>
  </si>
  <si>
    <t>1213</t>
  </si>
  <si>
    <t>TMO Elektronik Satış Platformu 
     Üzerinden  Satılacaktır</t>
  </si>
  <si>
    <t>ATB ÇUKUROVA</t>
  </si>
  <si>
    <t>TRXATBBB2215</t>
  </si>
  <si>
    <t>ALTINAGRO</t>
  </si>
  <si>
    <t>TRXALGB72216</t>
  </si>
  <si>
    <t>1212</t>
  </si>
  <si>
    <t>TRXXHIBE2212</t>
  </si>
  <si>
    <t>1223</t>
  </si>
  <si>
    <t>BAĞIŞLAR</t>
  </si>
  <si>
    <t>TRXXFAB82212</t>
  </si>
  <si>
    <t>ADIYAMAN</t>
  </si>
  <si>
    <t>FLORA TARIM</t>
  </si>
  <si>
    <t>TRXXHJBA2215</t>
  </si>
  <si>
    <t>1611</t>
  </si>
  <si>
    <t>TRXXHJBB2214</t>
  </si>
  <si>
    <t>1211</t>
  </si>
  <si>
    <t>ERGÜNLER (ELAZIĞ)</t>
  </si>
  <si>
    <t>TRXERGB32219</t>
  </si>
  <si>
    <t>1323</t>
  </si>
  <si>
    <t>TRXERGB52217</t>
  </si>
  <si>
    <t>TRXXHJBC2213</t>
  </si>
  <si>
    <t>TRXALTB92217</t>
  </si>
  <si>
    <t>ALTUNTAŞ (AKSARAY MERKEZ)</t>
  </si>
  <si>
    <t>TRXALTB42212</t>
  </si>
  <si>
    <t>1621</t>
  </si>
  <si>
    <t>TRXALTB82218</t>
  </si>
  <si>
    <t>EREĞLİ TARIM</t>
  </si>
  <si>
    <t>TRXXHKB02215</t>
  </si>
  <si>
    <t>1222</t>
  </si>
  <si>
    <t>TRXXHKBZ2213</t>
  </si>
  <si>
    <t>1221</t>
  </si>
  <si>
    <t>ATARLAR (ESKİL)</t>
  </si>
  <si>
    <t>TRXATUBF2218</t>
  </si>
  <si>
    <t>TRXATUBI2215</t>
  </si>
  <si>
    <t>ALTILAR (BALA)</t>
  </si>
  <si>
    <t>TRXATTB42215</t>
  </si>
  <si>
    <t>TRXATTB62213</t>
  </si>
  <si>
    <t>PTB</t>
  </si>
  <si>
    <t>TRXPTBB72218</t>
  </si>
  <si>
    <t>ÖZERSOY</t>
  </si>
  <si>
    <t>TRXXGIB42217</t>
  </si>
  <si>
    <t>MATLI (POLATLI)</t>
  </si>
  <si>
    <t>TRXXGOB12218</t>
  </si>
  <si>
    <t>BALIKESİR</t>
  </si>
  <si>
    <t>BANDIRMA TB</t>
  </si>
  <si>
    <t>TRXXINB52212</t>
  </si>
  <si>
    <t>TRXXINB62211</t>
  </si>
  <si>
    <t>TRXXINB92218</t>
  </si>
  <si>
    <t>SİLVAN VARLIK</t>
  </si>
  <si>
    <t>TRXXIIB32214</t>
  </si>
  <si>
    <t>BATMAN LİDAŞ</t>
  </si>
  <si>
    <t>TRXXFZB92218</t>
  </si>
  <si>
    <t>GÜR LİDAŞ</t>
  </si>
  <si>
    <t>TRXXIKB52218</t>
  </si>
  <si>
    <t>TEKİN (BATMAN MERKEZ)</t>
  </si>
  <si>
    <t>TRXTLTB42212</t>
  </si>
  <si>
    <t>MSG</t>
  </si>
  <si>
    <t>TRXXIJB92216</t>
  </si>
  <si>
    <t>TRXXFZBC2215</t>
  </si>
  <si>
    <t>SERHAT</t>
  </si>
  <si>
    <t>TRXXIGBA2217</t>
  </si>
  <si>
    <t>TMO-TOBB (ÇORUM)</t>
  </si>
  <si>
    <t>TRXXHBB62218</t>
  </si>
  <si>
    <t>TRXXGUB92217</t>
  </si>
  <si>
    <t>TRXXHPBO2211</t>
  </si>
  <si>
    <t>TRXXHPBJ2218</t>
  </si>
  <si>
    <t>TRXXHLBU2217</t>
  </si>
  <si>
    <t>1312</t>
  </si>
  <si>
    <t>EDİRNE</t>
  </si>
  <si>
    <t>TRAKYA EVREN (KEŞAN)</t>
  </si>
  <si>
    <t>TRXTETB52216</t>
  </si>
  <si>
    <t>1322</t>
  </si>
  <si>
    <t>ES LİDAŞ (HAVSA)</t>
  </si>
  <si>
    <t>TRXXEAB72216</t>
  </si>
  <si>
    <t>TMO-TOBB (KEŞAN)</t>
  </si>
  <si>
    <t>TRXXEDB52212</t>
  </si>
  <si>
    <t>TRXXEDB32214</t>
  </si>
  <si>
    <t>TRXTETB22219</t>
  </si>
  <si>
    <t>TRXXEDB42213</t>
  </si>
  <si>
    <t>TRXXEAB92214</t>
  </si>
  <si>
    <t>TRXETDBA2210</t>
  </si>
  <si>
    <t>ES LİDAŞ (UZUNKÖPRÜ)</t>
  </si>
  <si>
    <t>TRXXFSBA2216</t>
  </si>
  <si>
    <t>1321</t>
  </si>
  <si>
    <t>TRXXEAB82215</t>
  </si>
  <si>
    <t>TRXXFSB72215</t>
  </si>
  <si>
    <t>TRXETDBB2219</t>
  </si>
  <si>
    <t>TRXETDBC2218</t>
  </si>
  <si>
    <t>TRXETDB92216</t>
  </si>
  <si>
    <t>TRXETDB82217</t>
  </si>
  <si>
    <t>TRXXEABB2216</t>
  </si>
  <si>
    <t>TRXXFSB92213</t>
  </si>
  <si>
    <t>TRXTETB72214</t>
  </si>
  <si>
    <t>TRXXEDB92218</t>
  </si>
  <si>
    <t>KAİNAT (GELİBOLU)</t>
  </si>
  <si>
    <t>TRXKTUB42220</t>
  </si>
  <si>
    <t>AZİZİYE</t>
  </si>
  <si>
    <t>TRXXIRBL2211</t>
  </si>
  <si>
    <t>TRXXIRBN2219</t>
  </si>
  <si>
    <t>TRXXIRBT2213</t>
  </si>
  <si>
    <t>ESKİŞEHİR</t>
  </si>
  <si>
    <t>ALTINBİLEK (MERKEZ)</t>
  </si>
  <si>
    <t>TRXXEGB42216</t>
  </si>
  <si>
    <t>ALTINBİLEK (ALPU)</t>
  </si>
  <si>
    <t>TRXXGVB32211</t>
  </si>
  <si>
    <t>MY SİLO (ESKİŞEHİR)</t>
  </si>
  <si>
    <t>TRXMYSBI2218</t>
  </si>
  <si>
    <t>TRXXEGB32217</t>
  </si>
  <si>
    <t>TRXXGVB12213</t>
  </si>
  <si>
    <t>TRXMYSBG2210</t>
  </si>
  <si>
    <t>TRXMYSBZ2225</t>
  </si>
  <si>
    <t>TRXMYSBH2219</t>
  </si>
  <si>
    <t>ALTINBİLEK (ÇİFTELER)</t>
  </si>
  <si>
    <t>TRXXEHB72211</t>
  </si>
  <si>
    <t>TRXXEHB12217</t>
  </si>
  <si>
    <t>DÜLGER</t>
  </si>
  <si>
    <t>TRXXIAB42210</t>
  </si>
  <si>
    <t>1313</t>
  </si>
  <si>
    <t>LİKYA</t>
  </si>
  <si>
    <t>TRXXHSB32215</t>
  </si>
  <si>
    <t>TRXXHSB12217</t>
  </si>
  <si>
    <t>AKBAL HUBUBAT</t>
  </si>
  <si>
    <t>TRXXFHBD2216</t>
  </si>
  <si>
    <t>AL LİDAŞ</t>
  </si>
  <si>
    <t>TRXALLB32210</t>
  </si>
  <si>
    <t>TRXSFTB12219</t>
  </si>
  <si>
    <t>TRXXHSB22216</t>
  </si>
  <si>
    <t>TRXALLB52218</t>
  </si>
  <si>
    <t>İZMİR</t>
  </si>
  <si>
    <t>GRAİN (GERMENCİK)</t>
  </si>
  <si>
    <t>TRXGRABR2214</t>
  </si>
  <si>
    <t>TRXGRABF2218</t>
  </si>
  <si>
    <t>TRXXELB32217</t>
  </si>
  <si>
    <t>TRXXGHBC2216</t>
  </si>
  <si>
    <t>TRXXHVBB2218</t>
  </si>
  <si>
    <t>KIRIKKALE</t>
  </si>
  <si>
    <t>ULİDAŞ (ÇERİKLİ)</t>
  </si>
  <si>
    <t>TRXGKTBL2216</t>
  </si>
  <si>
    <t>TMO-TOBB (KESKİN)</t>
  </si>
  <si>
    <t>TRXXFVB22214</t>
  </si>
  <si>
    <t>KIRKLARELİ</t>
  </si>
  <si>
    <t>KAİNAT (PINARHİSAR)</t>
  </si>
  <si>
    <t>TRXKTUBU2233</t>
  </si>
  <si>
    <t>MY SİLO (KIRKLARELİ)</t>
  </si>
  <si>
    <t>TRXMYSB12215</t>
  </si>
  <si>
    <t>TMO-TOBB (BABAESKİ)</t>
  </si>
  <si>
    <t>TRXXFWB42210</t>
  </si>
  <si>
    <t>TRXMYSB22214</t>
  </si>
  <si>
    <t>TRXXFWB72217</t>
  </si>
  <si>
    <t>LÜLEBURGAZ</t>
  </si>
  <si>
    <t>TRXLTDB82212</t>
  </si>
  <si>
    <t>TRXXFWB32211</t>
  </si>
  <si>
    <t>TRXMYSB32213</t>
  </si>
  <si>
    <t>TRXXFWB82216</t>
  </si>
  <si>
    <t>TRXKTUBX2230</t>
  </si>
  <si>
    <t>TRXLTDB92211</t>
  </si>
  <si>
    <t>TMO-TOBB (MUCUR)</t>
  </si>
  <si>
    <t>TRXTTDBB2212</t>
  </si>
  <si>
    <t>TRXTTDB72216</t>
  </si>
  <si>
    <t>TOPRAK (KADINHANI)</t>
  </si>
  <si>
    <t>TRXTOPBL2211</t>
  </si>
  <si>
    <t>TRXTOPBM2210</t>
  </si>
  <si>
    <t>GÜNEY (ÇEŞMELİSEBİL)</t>
  </si>
  <si>
    <t>TRXXHYBN2211</t>
  </si>
  <si>
    <t>SARAÇ (MERKEZ)</t>
  </si>
  <si>
    <t>TRXSRCBA2217</t>
  </si>
  <si>
    <t>AS LİDAŞ (SARAY)</t>
  </si>
  <si>
    <t>TRXASLB82236</t>
  </si>
  <si>
    <t>MERSİN</t>
  </si>
  <si>
    <t>TARSUS TB</t>
  </si>
  <si>
    <t>TRXXFMB22213</t>
  </si>
  <si>
    <t>TRXXFMB12214</t>
  </si>
  <si>
    <t>SAMSUN</t>
  </si>
  <si>
    <t>MERZİFON TARIM</t>
  </si>
  <si>
    <t>TRXXHZB62217</t>
  </si>
  <si>
    <t>KARAKAYA</t>
  </si>
  <si>
    <t>TRXXJKB32218</t>
  </si>
  <si>
    <t>TRXXJKB12210</t>
  </si>
  <si>
    <t>TRXXHZB32210</t>
  </si>
  <si>
    <t>TRXXJKB02211</t>
  </si>
  <si>
    <t>TRXXJKB22219</t>
  </si>
  <si>
    <t>TRXXHZB82215</t>
  </si>
  <si>
    <t>TRXXHZB42219</t>
  </si>
  <si>
    <t>BALKIR</t>
  </si>
  <si>
    <t>TRXXGMBA2211</t>
  </si>
  <si>
    <t>KAYSERİ ŞEKER (ŞARKIŞLA)</t>
  </si>
  <si>
    <t>TRXKAYBE2214</t>
  </si>
  <si>
    <t>TRXXGMBB2210</t>
  </si>
  <si>
    <t>SİVAS LİDAŞ</t>
  </si>
  <si>
    <t>TRXSLTBB2213</t>
  </si>
  <si>
    <t>TRXSLTBC2212</t>
  </si>
  <si>
    <t>KAİNAT (KANGAL)</t>
  </si>
  <si>
    <t>TRXKTUB42238</t>
  </si>
  <si>
    <t>TRXKTUB32239</t>
  </si>
  <si>
    <t>TRXKTUB72235</t>
  </si>
  <si>
    <t>TRXKTUBG2231</t>
  </si>
  <si>
    <t>TEKİRDAĞ</t>
  </si>
  <si>
    <t>KFM</t>
  </si>
  <si>
    <t>TRXXECBA2215</t>
  </si>
  <si>
    <t>TMO-TOBB (HAYRABOLU)</t>
  </si>
  <si>
    <t>TRXXHNB52214</t>
  </si>
  <si>
    <t>KAİNAT (ERGENE)</t>
  </si>
  <si>
    <t>TRXKTUBU2217</t>
  </si>
  <si>
    <t>TRXKTUBY2213</t>
  </si>
  <si>
    <t>TRXXHNB42215</t>
  </si>
  <si>
    <t>TRXKTUBW2215</t>
  </si>
  <si>
    <t>TRXXECBB2214</t>
  </si>
  <si>
    <t>TRXXECBC2213</t>
  </si>
  <si>
    <t>TRXKTUBX2214</t>
  </si>
  <si>
    <t>TRAKYA EVREN (TEKİRDAĞ MERKEZ)</t>
  </si>
  <si>
    <t>TRXTETBC2210</t>
  </si>
  <si>
    <t>HİCAZ</t>
  </si>
  <si>
    <t>TRXXIVB52215</t>
  </si>
  <si>
    <t>TRXTETBE2218</t>
  </si>
  <si>
    <t>MY SİLO (YERKÖY)</t>
  </si>
  <si>
    <t>TRXMYSB021A1</t>
  </si>
  <si>
    <t>1543</t>
  </si>
  <si>
    <t>TMO-TOBB (SARIKAYA)</t>
  </si>
  <si>
    <t>TRXXEEB02157</t>
  </si>
  <si>
    <t>ULİDAŞ (SORGUN)</t>
  </si>
  <si>
    <t>TRXXBMBU2212</t>
  </si>
  <si>
    <t>TRXXEEB42211</t>
  </si>
  <si>
    <t>TRXXBMBI2218</t>
  </si>
  <si>
    <t>TRXMYSBX2227</t>
  </si>
  <si>
    <t>KAİNAT (YOZGAT)</t>
  </si>
  <si>
    <t>TRXKTUB42246</t>
  </si>
  <si>
    <t>MY SİLO (ŞEFAATLİ)</t>
  </si>
  <si>
    <t>TRXMYSBU2212</t>
  </si>
  <si>
    <t>TRXMYSBV2229</t>
  </si>
  <si>
    <t>UN FABRİKALARINA SATIŞA AÇILAN YERLİ VE İTHAL EKMEKLİK BUĞDAY STOKLARI (TON)</t>
  </si>
  <si>
    <t>HATAY</t>
  </si>
  <si>
    <t xml:space="preserve">TRABZON </t>
  </si>
  <si>
    <t xml:space="preserve">SAMSUN </t>
  </si>
  <si>
    <t xml:space="preserve">KOCAELİ </t>
  </si>
  <si>
    <t>EK-2/D</t>
  </si>
  <si>
    <t>EK-2/E</t>
  </si>
  <si>
    <t>TRXXEEB22213</t>
  </si>
  <si>
    <t>TRXXEEB12214</t>
  </si>
  <si>
    <t>TRXXEEB32212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</si>
</sst>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64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6"/>
      <name val="Times New Roman"/>
      <family val="1"/>
      <charset val="162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0" fillId="34" borderId="14" applyNumberFormat="0" applyAlignment="0" applyProtection="0"/>
    <xf numFmtId="0" fontId="41" fillId="35" borderId="15" applyNumberFormat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4" fillId="34" borderId="16" applyNumberFormat="0" applyAlignment="0" applyProtection="0"/>
    <xf numFmtId="0" fontId="45" fillId="0" borderId="0" applyNumberFormat="0" applyFill="0" applyBorder="0" applyAlignment="0" applyProtection="0"/>
    <xf numFmtId="0" fontId="46" fillId="21" borderId="14" applyNumberFormat="0" applyAlignment="0" applyProtection="0"/>
    <xf numFmtId="0" fontId="47" fillId="18" borderId="0" applyNumberFormat="0" applyBorder="0" applyAlignment="0" applyProtection="0"/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4" applyNumberFormat="0" applyAlignment="0" applyProtection="0"/>
    <xf numFmtId="0" fontId="52" fillId="21" borderId="14" applyNumberFormat="0" applyAlignment="0" applyProtection="0"/>
    <xf numFmtId="0" fontId="53" fillId="35" borderId="15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0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7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7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6" applyNumberFormat="0" applyAlignment="0" applyProtection="0"/>
    <xf numFmtId="170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222">
    <xf numFmtId="0" fontId="0" fillId="0" borderId="0" xfId="0"/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68" fillId="0" borderId="0" xfId="0" applyFont="1"/>
    <xf numFmtId="0" fontId="69" fillId="0" borderId="0" xfId="0" applyFont="1"/>
    <xf numFmtId="0" fontId="0" fillId="0" borderId="0" xfId="0" applyBorder="1"/>
    <xf numFmtId="0" fontId="27" fillId="2" borderId="29" xfId="0" applyFont="1" applyFill="1" applyBorder="1" applyAlignment="1">
      <alignment horizontal="left" wrapText="1"/>
    </xf>
    <xf numFmtId="49" fontId="27" fillId="2" borderId="29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/>
    </xf>
    <xf numFmtId="3" fontId="23" fillId="0" borderId="24" xfId="0" applyNumberFormat="1" applyFont="1" applyFill="1" applyBorder="1" applyAlignment="1">
      <alignment horizontal="right" vertical="center" wrapText="1"/>
    </xf>
    <xf numFmtId="0" fontId="67" fillId="0" borderId="2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2" borderId="35" xfId="0" applyFont="1" applyFill="1" applyBorder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1" fontId="17" fillId="2" borderId="19" xfId="0" applyNumberFormat="1" applyFont="1" applyFill="1" applyBorder="1" applyAlignment="1">
      <alignment horizontal="center" vertical="center" wrapText="1"/>
    </xf>
    <xf numFmtId="3" fontId="27" fillId="2" borderId="32" xfId="0" applyNumberFormat="1" applyFont="1" applyFill="1" applyBorder="1" applyAlignment="1">
      <alignment horizontal="right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49" fontId="21" fillId="0" borderId="38" xfId="0" applyNumberFormat="1" applyFont="1" applyFill="1" applyBorder="1" applyAlignment="1">
      <alignment horizontal="center" vertical="center" wrapText="1"/>
    </xf>
    <xf numFmtId="3" fontId="27" fillId="2" borderId="30" xfId="0" applyNumberFormat="1" applyFont="1" applyFill="1" applyBorder="1" applyAlignment="1">
      <alignment horizontal="right" wrapText="1"/>
    </xf>
    <xf numFmtId="0" fontId="27" fillId="2" borderId="21" xfId="0" applyFont="1" applyFill="1" applyBorder="1" applyAlignment="1">
      <alignment horizontal="left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2" borderId="36" xfId="0" applyNumberFormat="1" applyFont="1" applyFill="1" applyBorder="1" applyAlignment="1">
      <alignment horizontal="center" vertical="center" wrapText="1"/>
    </xf>
    <xf numFmtId="3" fontId="27" fillId="2" borderId="30" xfId="0" applyNumberFormat="1" applyFont="1" applyFill="1" applyBorder="1" applyAlignment="1">
      <alignment horizontal="right"/>
    </xf>
    <xf numFmtId="3" fontId="25" fillId="2" borderId="1" xfId="0" applyNumberFormat="1" applyFont="1" applyFill="1" applyBorder="1"/>
    <xf numFmtId="3" fontId="25" fillId="2" borderId="5" xfId="0" applyNumberFormat="1" applyFont="1" applyFill="1" applyBorder="1"/>
    <xf numFmtId="3" fontId="27" fillId="2" borderId="32" xfId="0" applyNumberFormat="1" applyFont="1" applyFill="1" applyBorder="1" applyAlignment="1">
      <alignment horizontal="right"/>
    </xf>
    <xf numFmtId="1" fontId="17" fillId="2" borderId="42" xfId="0" applyNumberFormat="1" applyFont="1" applyFill="1" applyBorder="1" applyAlignment="1">
      <alignment horizontal="center" vertical="center" wrapText="1"/>
    </xf>
    <xf numFmtId="3" fontId="27" fillId="2" borderId="34" xfId="0" applyNumberFormat="1" applyFont="1" applyFill="1" applyBorder="1" applyAlignment="1">
      <alignment wrapText="1"/>
    </xf>
    <xf numFmtId="0" fontId="21" fillId="0" borderId="4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vertical="center" wrapText="1"/>
    </xf>
    <xf numFmtId="3" fontId="25" fillId="2" borderId="5" xfId="0" applyNumberFormat="1" applyFont="1" applyFill="1" applyBorder="1" applyAlignment="1">
      <alignment horizontal="right" vertical="center" wrapText="1"/>
    </xf>
    <xf numFmtId="3" fontId="23" fillId="0" borderId="19" xfId="0" applyNumberFormat="1" applyFont="1" applyFill="1" applyBorder="1" applyAlignment="1">
      <alignment horizontal="right" vertical="center" wrapText="1"/>
    </xf>
    <xf numFmtId="0" fontId="67" fillId="0" borderId="36" xfId="0" applyFont="1" applyFill="1" applyBorder="1" applyAlignment="1">
      <alignment horizontal="center" vertical="center" wrapText="1"/>
    </xf>
    <xf numFmtId="3" fontId="25" fillId="2" borderId="6" xfId="0" applyNumberFormat="1" applyFont="1" applyFill="1" applyBorder="1"/>
    <xf numFmtId="3" fontId="70" fillId="2" borderId="19" xfId="0" applyNumberFormat="1" applyFont="1" applyFill="1" applyBorder="1" applyAlignment="1">
      <alignment vertical="center" wrapText="1"/>
    </xf>
    <xf numFmtId="3" fontId="70" fillId="0" borderId="19" xfId="0" applyNumberFormat="1" applyFont="1" applyFill="1" applyBorder="1" applyAlignment="1">
      <alignment horizontal="right"/>
    </xf>
    <xf numFmtId="3" fontId="70" fillId="0" borderId="7" xfId="0" applyNumberFormat="1" applyFont="1" applyFill="1" applyBorder="1" applyAlignment="1">
      <alignment horizontal="left"/>
    </xf>
    <xf numFmtId="3" fontId="70" fillId="0" borderId="8" xfId="0" applyNumberFormat="1" applyFont="1" applyFill="1" applyBorder="1" applyAlignment="1">
      <alignment horizontal="right"/>
    </xf>
    <xf numFmtId="3" fontId="70" fillId="0" borderId="36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27" fillId="2" borderId="31" xfId="0" applyNumberFormat="1" applyFont="1" applyFill="1" applyBorder="1" applyAlignment="1">
      <alignment wrapText="1"/>
    </xf>
    <xf numFmtId="3" fontId="70" fillId="2" borderId="19" xfId="0" applyNumberFormat="1" applyFont="1" applyFill="1" applyBorder="1" applyAlignment="1">
      <alignment wrapText="1"/>
    </xf>
    <xf numFmtId="0" fontId="23" fillId="0" borderId="7" xfId="0" applyFont="1" applyFill="1" applyBorder="1"/>
    <xf numFmtId="3" fontId="23" fillId="0" borderId="19" xfId="0" applyNumberFormat="1" applyFont="1" applyFill="1" applyBorder="1"/>
    <xf numFmtId="3" fontId="23" fillId="0" borderId="8" xfId="0" applyNumberFormat="1" applyFont="1" applyFill="1" applyBorder="1"/>
    <xf numFmtId="3" fontId="23" fillId="0" borderId="36" xfId="0" applyNumberFormat="1" applyFont="1" applyFill="1" applyBorder="1"/>
    <xf numFmtId="0" fontId="27" fillId="2" borderId="50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right" wrapText="1"/>
    </xf>
    <xf numFmtId="3" fontId="27" fillId="2" borderId="27" xfId="0" applyNumberFormat="1" applyFont="1" applyFill="1" applyBorder="1" applyAlignment="1">
      <alignment horizontal="right"/>
    </xf>
    <xf numFmtId="3" fontId="70" fillId="0" borderId="7" xfId="0" applyNumberFormat="1" applyFont="1" applyFill="1" applyBorder="1" applyAlignment="1">
      <alignment horizontal="right"/>
    </xf>
    <xf numFmtId="0" fontId="21" fillId="0" borderId="46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47" xfId="0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right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3" fontId="72" fillId="0" borderId="1" xfId="0" applyNumberFormat="1" applyFont="1" applyBorder="1" applyAlignment="1">
      <alignment horizontal="center" vertical="center" wrapText="1"/>
    </xf>
    <xf numFmtId="3" fontId="72" fillId="0" borderId="1" xfId="0" applyNumberFormat="1" applyFont="1" applyBorder="1" applyAlignment="1">
      <alignment horizontal="right" vertical="center" wrapText="1"/>
    </xf>
    <xf numFmtId="0" fontId="72" fillId="2" borderId="1" xfId="0" applyFont="1" applyFill="1" applyBorder="1" applyAlignment="1">
      <alignment horizontal="center" vertical="center"/>
    </xf>
    <xf numFmtId="3" fontId="72" fillId="2" borderId="1" xfId="0" applyNumberFormat="1" applyFont="1" applyFill="1" applyBorder="1" applyAlignment="1">
      <alignment horizontal="center" vertical="center" wrapText="1"/>
    </xf>
    <xf numFmtId="3" fontId="72" fillId="2" borderId="1" xfId="0" applyNumberFormat="1" applyFont="1" applyFill="1" applyBorder="1" applyAlignment="1">
      <alignment horizontal="right" vertical="center" wrapText="1"/>
    </xf>
    <xf numFmtId="0" fontId="72" fillId="2" borderId="1" xfId="0" applyFont="1" applyFill="1" applyBorder="1" applyAlignment="1">
      <alignment horizontal="center"/>
    </xf>
    <xf numFmtId="3" fontId="72" fillId="2" borderId="1" xfId="0" applyNumberFormat="1" applyFont="1" applyFill="1" applyBorder="1" applyAlignment="1">
      <alignment horizontal="center" wrapText="1"/>
    </xf>
    <xf numFmtId="0" fontId="20" fillId="2" borderId="0" xfId="0" applyFont="1" applyFill="1" applyAlignment="1">
      <alignment horizontal="center" vertical="center" wrapText="1"/>
    </xf>
    <xf numFmtId="3" fontId="72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 wrapText="1"/>
    </xf>
    <xf numFmtId="0" fontId="72" fillId="2" borderId="2" xfId="0" applyFont="1" applyFill="1" applyBorder="1" applyAlignment="1">
      <alignment horizontal="center"/>
    </xf>
    <xf numFmtId="0" fontId="72" fillId="2" borderId="3" xfId="0" applyFont="1" applyFill="1" applyBorder="1" applyAlignment="1">
      <alignment horizontal="center"/>
    </xf>
    <xf numFmtId="0" fontId="72" fillId="2" borderId="4" xfId="0" applyFont="1" applyFill="1" applyBorder="1" applyAlignment="1">
      <alignment horizontal="center"/>
    </xf>
    <xf numFmtId="3" fontId="72" fillId="2" borderId="1" xfId="0" applyNumberFormat="1" applyFont="1" applyFill="1" applyBorder="1" applyAlignment="1"/>
    <xf numFmtId="0" fontId="27" fillId="0" borderId="0" xfId="229" applyFont="1" applyFill="1" applyBorder="1" applyAlignment="1">
      <alignment horizontal="center" vertical="center"/>
    </xf>
    <xf numFmtId="0" fontId="27" fillId="0" borderId="0" xfId="229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229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3" fontId="72" fillId="2" borderId="1" xfId="0" applyNumberFormat="1" applyFont="1" applyFill="1" applyBorder="1" applyAlignment="1">
      <alignment horizontal="center"/>
    </xf>
    <xf numFmtId="0" fontId="74" fillId="2" borderId="1" xfId="0" applyFont="1" applyFill="1" applyBorder="1" applyAlignment="1">
      <alignment horizontal="center"/>
    </xf>
    <xf numFmtId="3" fontId="74" fillId="2" borderId="1" xfId="0" applyNumberFormat="1" applyFont="1" applyFill="1" applyBorder="1" applyAlignment="1">
      <alignment horizontal="center"/>
    </xf>
    <xf numFmtId="0" fontId="72" fillId="2" borderId="2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/>
    </xf>
    <xf numFmtId="0" fontId="72" fillId="2" borderId="4" xfId="0" applyFont="1" applyFill="1" applyBorder="1" applyAlignment="1">
      <alignment horizontal="center" vertical="center"/>
    </xf>
    <xf numFmtId="3" fontId="74" fillId="2" borderId="1" xfId="0" applyNumberFormat="1" applyFont="1" applyFill="1" applyBorder="1" applyAlignment="1">
      <alignment horizontal="center" vertical="center" wrapText="1"/>
    </xf>
    <xf numFmtId="3" fontId="72" fillId="2" borderId="6" xfId="0" applyNumberFormat="1" applyFont="1" applyFill="1" applyBorder="1" applyAlignment="1">
      <alignment horizontal="right" wrapText="1"/>
    </xf>
    <xf numFmtId="3" fontId="72" fillId="2" borderId="6" xfId="0" applyNumberFormat="1" applyFont="1" applyFill="1" applyBorder="1" applyAlignment="1">
      <alignment horizontal="center" wrapText="1"/>
    </xf>
    <xf numFmtId="0" fontId="72" fillId="2" borderId="5" xfId="0" applyFont="1" applyFill="1" applyBorder="1" applyAlignment="1">
      <alignment horizontal="center"/>
    </xf>
    <xf numFmtId="3" fontId="72" fillId="2" borderId="5" xfId="0" applyNumberFormat="1" applyFont="1" applyFill="1" applyBorder="1" applyAlignment="1">
      <alignment horizontal="center" wrapText="1"/>
    </xf>
    <xf numFmtId="3" fontId="75" fillId="0" borderId="25" xfId="0" applyNumberFormat="1" applyFont="1" applyBorder="1" applyAlignment="1">
      <alignment horizontal="center" wrapText="1"/>
    </xf>
    <xf numFmtId="3" fontId="20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1" fontId="76" fillId="2" borderId="19" xfId="0" applyNumberFormat="1" applyFont="1" applyFill="1" applyBorder="1" applyAlignment="1">
      <alignment horizontal="center" vertical="center" wrapText="1"/>
    </xf>
    <xf numFmtId="1" fontId="76" fillId="2" borderId="38" xfId="0" applyNumberFormat="1" applyFont="1" applyFill="1" applyBorder="1" applyAlignment="1">
      <alignment horizontal="center" vertical="center" wrapText="1"/>
    </xf>
    <xf numFmtId="0" fontId="77" fillId="2" borderId="35" xfId="0" applyFont="1" applyFill="1" applyBorder="1" applyAlignment="1">
      <alignment horizontal="left" wrapText="1"/>
    </xf>
    <xf numFmtId="3" fontId="77" fillId="2" borderId="5" xfId="0" applyNumberFormat="1" applyFont="1" applyFill="1" applyBorder="1" applyAlignment="1">
      <alignment horizontal="right"/>
    </xf>
    <xf numFmtId="3" fontId="77" fillId="2" borderId="32" xfId="0" applyNumberFormat="1" applyFont="1" applyFill="1" applyBorder="1" applyAlignment="1">
      <alignment horizontal="right"/>
    </xf>
    <xf numFmtId="0" fontId="77" fillId="2" borderId="29" xfId="0" applyFont="1" applyFill="1" applyBorder="1" applyAlignment="1">
      <alignment horizontal="left" wrapText="1"/>
    </xf>
    <xf numFmtId="3" fontId="77" fillId="2" borderId="1" xfId="0" applyNumberFormat="1" applyFont="1" applyFill="1" applyBorder="1" applyAlignment="1">
      <alignment horizontal="right"/>
    </xf>
    <xf numFmtId="0" fontId="78" fillId="0" borderId="0" xfId="0" applyFont="1"/>
    <xf numFmtId="0" fontId="77" fillId="2" borderId="21" xfId="0" applyFont="1" applyFill="1" applyBorder="1" applyAlignment="1">
      <alignment horizontal="left" wrapText="1"/>
    </xf>
    <xf numFmtId="3" fontId="77" fillId="2" borderId="6" xfId="0" applyNumberFormat="1" applyFont="1" applyFill="1" applyBorder="1" applyAlignment="1">
      <alignment horizontal="right"/>
    </xf>
    <xf numFmtId="3" fontId="19" fillId="0" borderId="19" xfId="0" applyNumberFormat="1" applyFont="1" applyFill="1" applyBorder="1" applyAlignment="1">
      <alignment horizontal="left"/>
    </xf>
    <xf numFmtId="3" fontId="19" fillId="0" borderId="8" xfId="0" applyNumberFormat="1" applyFont="1" applyFill="1" applyBorder="1" applyAlignment="1">
      <alignment horizontal="right"/>
    </xf>
    <xf numFmtId="3" fontId="19" fillId="0" borderId="19" xfId="0" applyNumberFormat="1" applyFont="1" applyFill="1" applyBorder="1" applyAlignment="1">
      <alignment horizontal="right"/>
    </xf>
    <xf numFmtId="3" fontId="19" fillId="0" borderId="36" xfId="0" applyNumberFormat="1" applyFont="1" applyFill="1" applyBorder="1" applyAlignment="1">
      <alignment horizontal="right"/>
    </xf>
    <xf numFmtId="3" fontId="25" fillId="2" borderId="59" xfId="0" applyNumberFormat="1" applyFont="1" applyFill="1" applyBorder="1" applyAlignment="1">
      <alignment horizontal="right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72" fillId="0" borderId="21" xfId="0" applyFont="1" applyBorder="1" applyAlignment="1">
      <alignment horizontal="left" vertical="center" wrapText="1"/>
    </xf>
    <xf numFmtId="0" fontId="72" fillId="0" borderId="22" xfId="0" applyFont="1" applyBorder="1" applyAlignment="1">
      <alignment horizontal="left" vertical="center" wrapText="1"/>
    </xf>
    <xf numFmtId="0" fontId="72" fillId="0" borderId="35" xfId="0" applyFont="1" applyBorder="1" applyAlignment="1">
      <alignment horizontal="left" vertical="center" wrapText="1"/>
    </xf>
    <xf numFmtId="0" fontId="72" fillId="0" borderId="52" xfId="0" applyFont="1" applyBorder="1" applyAlignment="1">
      <alignment horizontal="center" vertical="center" textRotation="90" wrapText="1"/>
    </xf>
    <xf numFmtId="0" fontId="72" fillId="0" borderId="45" xfId="0" applyFont="1" applyBorder="1" applyAlignment="1">
      <alignment horizontal="center" vertical="center" textRotation="90" wrapText="1"/>
    </xf>
    <xf numFmtId="0" fontId="72" fillId="0" borderId="57" xfId="0" applyFont="1" applyBorder="1" applyAlignment="1">
      <alignment horizontal="center" vertical="center" textRotation="90" wrapText="1"/>
    </xf>
    <xf numFmtId="0" fontId="72" fillId="2" borderId="1" xfId="0" applyFont="1" applyFill="1" applyBorder="1" applyAlignment="1">
      <alignment horizontal="center" vertical="center"/>
    </xf>
    <xf numFmtId="0" fontId="72" fillId="2" borderId="21" xfId="0" applyFont="1" applyFill="1" applyBorder="1" applyAlignment="1">
      <alignment horizontal="left" vertical="center"/>
    </xf>
    <xf numFmtId="0" fontId="72" fillId="2" borderId="22" xfId="0" applyFont="1" applyFill="1" applyBorder="1" applyAlignment="1">
      <alignment horizontal="left" vertical="center"/>
    </xf>
    <xf numFmtId="0" fontId="72" fillId="2" borderId="35" xfId="0" applyFont="1" applyFill="1" applyBorder="1" applyAlignment="1">
      <alignment horizontal="left" vertical="center"/>
    </xf>
    <xf numFmtId="0" fontId="72" fillId="2" borderId="2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/>
    </xf>
    <xf numFmtId="0" fontId="72" fillId="2" borderId="4" xfId="0" applyFont="1" applyFill="1" applyBorder="1" applyAlignment="1">
      <alignment horizontal="center" vertical="center"/>
    </xf>
    <xf numFmtId="0" fontId="73" fillId="2" borderId="21" xfId="0" applyFont="1" applyFill="1" applyBorder="1" applyAlignment="1">
      <alignment horizontal="left" vertical="center" wrapText="1"/>
    </xf>
    <xf numFmtId="0" fontId="73" fillId="2" borderId="22" xfId="0" applyFont="1" applyFill="1" applyBorder="1" applyAlignment="1">
      <alignment horizontal="left" vertical="center" wrapText="1"/>
    </xf>
    <xf numFmtId="0" fontId="73" fillId="2" borderId="35" xfId="0" applyFont="1" applyFill="1" applyBorder="1" applyAlignment="1">
      <alignment horizontal="left" vertical="center" wrapText="1"/>
    </xf>
    <xf numFmtId="0" fontId="72" fillId="2" borderId="2" xfId="0" applyFont="1" applyFill="1" applyBorder="1" applyAlignment="1">
      <alignment horizontal="center"/>
    </xf>
    <xf numFmtId="0" fontId="72" fillId="2" borderId="3" xfId="0" applyFont="1" applyFill="1" applyBorder="1" applyAlignment="1">
      <alignment horizontal="center"/>
    </xf>
    <xf numFmtId="0" fontId="72" fillId="2" borderId="4" xfId="0" applyFont="1" applyFill="1" applyBorder="1" applyAlignment="1">
      <alignment horizontal="center"/>
    </xf>
    <xf numFmtId="0" fontId="72" fillId="2" borderId="21" xfId="0" applyFont="1" applyFill="1" applyBorder="1" applyAlignment="1">
      <alignment horizontal="left" vertical="center" wrapText="1"/>
    </xf>
    <xf numFmtId="0" fontId="72" fillId="2" borderId="22" xfId="0" applyFont="1" applyFill="1" applyBorder="1" applyAlignment="1">
      <alignment horizontal="left" vertical="center" wrapText="1"/>
    </xf>
    <xf numFmtId="0" fontId="72" fillId="2" borderId="35" xfId="0" applyFont="1" applyFill="1" applyBorder="1" applyAlignment="1">
      <alignment horizontal="left" vertical="center" wrapText="1"/>
    </xf>
    <xf numFmtId="0" fontId="72" fillId="2" borderId="1" xfId="0" applyFont="1" applyFill="1" applyBorder="1" applyAlignment="1">
      <alignment horizontal="center"/>
    </xf>
    <xf numFmtId="0" fontId="72" fillId="2" borderId="21" xfId="0" applyFont="1" applyFill="1" applyBorder="1" applyAlignment="1">
      <alignment vertical="center" wrapText="1"/>
    </xf>
    <xf numFmtId="0" fontId="72" fillId="2" borderId="22" xfId="0" applyFont="1" applyFill="1" applyBorder="1" applyAlignment="1">
      <alignment vertical="center" wrapText="1"/>
    </xf>
    <xf numFmtId="0" fontId="72" fillId="2" borderId="35" xfId="0" applyFont="1" applyFill="1" applyBorder="1" applyAlignment="1">
      <alignment vertical="center" wrapText="1"/>
    </xf>
    <xf numFmtId="0" fontId="72" fillId="2" borderId="54" xfId="0" applyFont="1" applyFill="1" applyBorder="1" applyAlignment="1">
      <alignment horizontal="center"/>
    </xf>
    <xf numFmtId="0" fontId="72" fillId="2" borderId="55" xfId="0" applyFont="1" applyFill="1" applyBorder="1" applyAlignment="1">
      <alignment horizontal="center"/>
    </xf>
    <xf numFmtId="0" fontId="72" fillId="2" borderId="56" xfId="0" applyFont="1" applyFill="1" applyBorder="1" applyAlignment="1">
      <alignment horizontal="center"/>
    </xf>
    <xf numFmtId="0" fontId="75" fillId="0" borderId="7" xfId="0" applyFont="1" applyBorder="1" applyAlignment="1">
      <alignment horizontal="center" wrapText="1"/>
    </xf>
    <xf numFmtId="0" fontId="75" fillId="0" borderId="8" xfId="0" applyFont="1" applyBorder="1" applyAlignment="1">
      <alignment horizontal="center" wrapText="1"/>
    </xf>
    <xf numFmtId="0" fontId="76" fillId="2" borderId="7" xfId="0" applyFont="1" applyFill="1" applyBorder="1" applyAlignment="1">
      <alignment horizontal="center" vertical="center" wrapText="1"/>
    </xf>
    <xf numFmtId="0" fontId="76" fillId="2" borderId="8" xfId="0" applyFont="1" applyFill="1" applyBorder="1" applyAlignment="1">
      <alignment horizontal="center" vertical="center" wrapText="1"/>
    </xf>
    <xf numFmtId="0" fontId="76" fillId="2" borderId="36" xfId="0" applyFont="1" applyFill="1" applyBorder="1" applyAlignment="1">
      <alignment horizontal="center" vertical="center" wrapText="1"/>
    </xf>
    <xf numFmtId="3" fontId="76" fillId="2" borderId="39" xfId="0" applyNumberFormat="1" applyFont="1" applyFill="1" applyBorder="1" applyAlignment="1">
      <alignment horizontal="left" vertical="center" wrapText="1"/>
    </xf>
    <xf numFmtId="3" fontId="76" fillId="2" borderId="40" xfId="0" applyNumberFormat="1" applyFont="1" applyFill="1" applyBorder="1" applyAlignment="1">
      <alignment horizontal="left" vertical="center" wrapText="1"/>
    </xf>
    <xf numFmtId="3" fontId="76" fillId="2" borderId="7" xfId="0" applyNumberFormat="1" applyFont="1" applyFill="1" applyBorder="1" applyAlignment="1">
      <alignment horizontal="center" vertical="center"/>
    </xf>
    <xf numFmtId="3" fontId="76" fillId="2" borderId="8" xfId="0" applyNumberFormat="1" applyFont="1" applyFill="1" applyBorder="1" applyAlignment="1">
      <alignment horizontal="center" vertical="center"/>
    </xf>
    <xf numFmtId="3" fontId="76" fillId="2" borderId="36" xfId="0" applyNumberFormat="1" applyFont="1" applyFill="1" applyBorder="1" applyAlignment="1">
      <alignment horizontal="center" vertical="center"/>
    </xf>
    <xf numFmtId="3" fontId="76" fillId="2" borderId="39" xfId="0" applyNumberFormat="1" applyFont="1" applyFill="1" applyBorder="1" applyAlignment="1">
      <alignment horizontal="center" vertical="center" wrapText="1"/>
    </xf>
    <xf numFmtId="3" fontId="76" fillId="2" borderId="40" xfId="0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2" borderId="43" xfId="0" applyFont="1" applyFill="1" applyBorder="1" applyAlignment="1">
      <alignment horizontal="left" vertical="center" wrapText="1"/>
    </xf>
    <xf numFmtId="0" fontId="23" fillId="2" borderId="2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left" vertical="center" wrapText="1"/>
    </xf>
    <xf numFmtId="0" fontId="23" fillId="2" borderId="35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left" vertical="center" wrapText="1"/>
    </xf>
    <xf numFmtId="0" fontId="25" fillId="2" borderId="54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3" fontId="70" fillId="2" borderId="46" xfId="0" applyNumberFormat="1" applyFont="1" applyFill="1" applyBorder="1" applyAlignment="1">
      <alignment horizontal="center" vertical="center" wrapText="1"/>
    </xf>
    <xf numFmtId="3" fontId="70" fillId="2" borderId="44" xfId="0" applyNumberFormat="1" applyFont="1" applyFill="1" applyBorder="1" applyAlignment="1">
      <alignment horizontal="center" vertical="center" wrapText="1"/>
    </xf>
    <xf numFmtId="3" fontId="70" fillId="2" borderId="42" xfId="0" applyNumberFormat="1" applyFont="1" applyFill="1" applyBorder="1" applyAlignment="1">
      <alignment horizontal="center" vertical="center" wrapText="1"/>
    </xf>
    <xf numFmtId="3" fontId="17" fillId="2" borderId="53" xfId="0" applyNumberFormat="1" applyFont="1" applyFill="1" applyBorder="1" applyAlignment="1">
      <alignment horizontal="center" vertical="center" wrapText="1"/>
    </xf>
    <xf numFmtId="3" fontId="17" fillId="2" borderId="40" xfId="0" applyNumberFormat="1" applyFont="1" applyFill="1" applyBorder="1" applyAlignment="1">
      <alignment horizontal="center" vertical="center" wrapText="1"/>
    </xf>
    <xf numFmtId="3" fontId="17" fillId="2" borderId="43" xfId="0" applyNumberFormat="1" applyFont="1" applyFill="1" applyBorder="1" applyAlignment="1">
      <alignment horizontal="left" vertical="center" wrapText="1"/>
    </xf>
    <xf numFmtId="3" fontId="17" fillId="2" borderId="41" xfId="0" applyNumberFormat="1" applyFont="1" applyFill="1" applyBorder="1" applyAlignment="1">
      <alignment horizontal="left" vertical="center" wrapText="1"/>
    </xf>
    <xf numFmtId="3" fontId="17" fillId="2" borderId="39" xfId="0" applyNumberFormat="1" applyFont="1" applyFill="1" applyBorder="1" applyAlignment="1">
      <alignment horizontal="left" vertical="center" wrapText="1"/>
    </xf>
    <xf numFmtId="3" fontId="17" fillId="2" borderId="40" xfId="0" applyNumberFormat="1" applyFont="1" applyFill="1" applyBorder="1" applyAlignment="1">
      <alignment horizontal="left" vertical="center" wrapText="1"/>
    </xf>
    <xf numFmtId="3" fontId="17" fillId="2" borderId="46" xfId="0" applyNumberFormat="1" applyFont="1" applyFill="1" applyBorder="1" applyAlignment="1">
      <alignment horizontal="center" vertical="center" wrapText="1"/>
    </xf>
    <xf numFmtId="3" fontId="17" fillId="2" borderId="42" xfId="0" applyNumberFormat="1" applyFont="1" applyFill="1" applyBorder="1" applyAlignment="1">
      <alignment horizontal="center" vertical="center" wrapText="1"/>
    </xf>
    <xf numFmtId="49" fontId="21" fillId="0" borderId="37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46" xfId="0" applyNumberFormat="1" applyFont="1" applyFill="1" applyBorder="1" applyAlignment="1">
      <alignment horizontal="center" vertical="center" wrapText="1"/>
    </xf>
    <xf numFmtId="49" fontId="21" fillId="0" borderId="42" xfId="0" applyNumberFormat="1" applyFont="1" applyFill="1" applyBorder="1" applyAlignment="1">
      <alignment horizontal="center" vertical="center" wrapText="1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FFFF99"/>
      <color rgb="FFFFFFCC"/>
      <color rgb="FFFFFFFF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1"/>
  <sheetViews>
    <sheetView tabSelected="1" topLeftCell="A94" zoomScale="110" zoomScaleNormal="110" workbookViewId="0">
      <selection activeCell="B106" sqref="B106"/>
    </sheetView>
  </sheetViews>
  <sheetFormatPr defaultColWidth="9.140625" defaultRowHeight="15" x14ac:dyDescent="0.25"/>
  <cols>
    <col min="1" max="1" width="37.42578125" style="66" customWidth="1"/>
    <col min="2" max="2" width="42.42578125" style="66" customWidth="1"/>
    <col min="3" max="3" width="20.28515625" style="66" customWidth="1"/>
    <col min="4" max="4" width="31" style="66" customWidth="1"/>
    <col min="5" max="5" width="27.42578125" style="103" customWidth="1"/>
    <col min="6" max="6" width="13.140625" style="66" customWidth="1"/>
    <col min="7" max="7" width="16.85546875" style="66" customWidth="1"/>
    <col min="8" max="8" width="18.5703125" style="66" customWidth="1"/>
    <col min="9" max="9" width="9.140625" style="66"/>
    <col min="10" max="10" width="15.140625" style="66" customWidth="1"/>
    <col min="11" max="16384" width="9.140625" style="66"/>
  </cols>
  <sheetData>
    <row r="1" spans="1:6" ht="19.5" thickBot="1" x14ac:dyDescent="0.35">
      <c r="E1" s="2" t="s">
        <v>37</v>
      </c>
    </row>
    <row r="2" spans="1:6" ht="21" thickBot="1" x14ac:dyDescent="0.3">
      <c r="A2" s="119" t="s">
        <v>131</v>
      </c>
      <c r="B2" s="120"/>
      <c r="C2" s="120"/>
      <c r="D2" s="120"/>
      <c r="E2" s="121"/>
    </row>
    <row r="3" spans="1:6" ht="51" customHeight="1" thickBot="1" x14ac:dyDescent="0.3">
      <c r="A3" s="67" t="s">
        <v>132</v>
      </c>
      <c r="B3" s="67" t="s">
        <v>9</v>
      </c>
      <c r="C3" s="67" t="s">
        <v>133</v>
      </c>
      <c r="D3" s="67" t="s">
        <v>0</v>
      </c>
      <c r="E3" s="67" t="s">
        <v>10</v>
      </c>
      <c r="F3" s="68" t="s">
        <v>7</v>
      </c>
    </row>
    <row r="4" spans="1:6" ht="20.100000000000001" customHeight="1" x14ac:dyDescent="0.25">
      <c r="A4" s="122" t="s">
        <v>78</v>
      </c>
      <c r="B4" s="69" t="s">
        <v>134</v>
      </c>
      <c r="C4" s="69" t="s">
        <v>135</v>
      </c>
      <c r="D4" s="69" t="s">
        <v>136</v>
      </c>
      <c r="E4" s="70">
        <v>10300</v>
      </c>
      <c r="F4" s="125" t="s">
        <v>137</v>
      </c>
    </row>
    <row r="5" spans="1:6" ht="20.100000000000001" customHeight="1" x14ac:dyDescent="0.25">
      <c r="A5" s="123"/>
      <c r="B5" s="69" t="s">
        <v>138</v>
      </c>
      <c r="C5" s="69" t="s">
        <v>139</v>
      </c>
      <c r="D5" s="69" t="s">
        <v>136</v>
      </c>
      <c r="E5" s="70">
        <v>16080</v>
      </c>
      <c r="F5" s="126"/>
    </row>
    <row r="6" spans="1:6" ht="20.100000000000001" customHeight="1" x14ac:dyDescent="0.25">
      <c r="A6" s="123"/>
      <c r="B6" s="69" t="s">
        <v>140</v>
      </c>
      <c r="C6" s="69" t="s">
        <v>141</v>
      </c>
      <c r="D6" s="69" t="s">
        <v>142</v>
      </c>
      <c r="E6" s="70">
        <v>18280</v>
      </c>
      <c r="F6" s="126"/>
    </row>
    <row r="7" spans="1:6" ht="20.100000000000001" customHeight="1" x14ac:dyDescent="0.25">
      <c r="A7" s="123"/>
      <c r="B7" s="69" t="s">
        <v>134</v>
      </c>
      <c r="C7" s="69" t="s">
        <v>143</v>
      </c>
      <c r="D7" s="69" t="s">
        <v>144</v>
      </c>
      <c r="E7" s="70">
        <v>31040</v>
      </c>
      <c r="F7" s="126"/>
    </row>
    <row r="8" spans="1:6" ht="20.100000000000001" customHeight="1" x14ac:dyDescent="0.25">
      <c r="A8" s="123"/>
      <c r="B8" s="69" t="s">
        <v>145</v>
      </c>
      <c r="C8" s="69" t="s">
        <v>146</v>
      </c>
      <c r="D8" s="69" t="s">
        <v>136</v>
      </c>
      <c r="E8" s="70">
        <v>283880</v>
      </c>
      <c r="F8" s="126"/>
    </row>
    <row r="9" spans="1:6" ht="20.100000000000001" customHeight="1" x14ac:dyDescent="0.25">
      <c r="A9" s="124"/>
      <c r="B9" s="128" t="s">
        <v>2</v>
      </c>
      <c r="C9" s="128"/>
      <c r="D9" s="128"/>
      <c r="E9" s="71">
        <f>SUM(E4:E8)</f>
        <v>359580</v>
      </c>
      <c r="F9" s="126"/>
    </row>
    <row r="10" spans="1:6" ht="20.100000000000001" customHeight="1" x14ac:dyDescent="0.25">
      <c r="A10" s="129" t="s">
        <v>147</v>
      </c>
      <c r="B10" s="72" t="s">
        <v>148</v>
      </c>
      <c r="C10" s="72" t="s">
        <v>149</v>
      </c>
      <c r="D10" s="72" t="s">
        <v>150</v>
      </c>
      <c r="E10" s="70">
        <v>4980</v>
      </c>
      <c r="F10" s="126"/>
    </row>
    <row r="11" spans="1:6" ht="20.100000000000001" customHeight="1" x14ac:dyDescent="0.25">
      <c r="A11" s="130"/>
      <c r="B11" s="72" t="s">
        <v>148</v>
      </c>
      <c r="C11" s="72" t="s">
        <v>151</v>
      </c>
      <c r="D11" s="72" t="s">
        <v>152</v>
      </c>
      <c r="E11" s="70">
        <v>15100</v>
      </c>
      <c r="F11" s="126"/>
    </row>
    <row r="12" spans="1:6" ht="20.100000000000001" customHeight="1" x14ac:dyDescent="0.25">
      <c r="A12" s="130"/>
      <c r="B12" s="72" t="s">
        <v>153</v>
      </c>
      <c r="C12" s="72" t="s">
        <v>154</v>
      </c>
      <c r="D12" s="72" t="s">
        <v>155</v>
      </c>
      <c r="E12" s="70">
        <v>26000</v>
      </c>
      <c r="F12" s="126"/>
    </row>
    <row r="13" spans="1:6" ht="20.100000000000001" customHeight="1" x14ac:dyDescent="0.25">
      <c r="A13" s="130"/>
      <c r="B13" s="72" t="s">
        <v>153</v>
      </c>
      <c r="C13" s="72" t="s">
        <v>156</v>
      </c>
      <c r="D13" s="72" t="s">
        <v>144</v>
      </c>
      <c r="E13" s="72">
        <v>78000</v>
      </c>
      <c r="F13" s="126"/>
    </row>
    <row r="14" spans="1:6" ht="18.95" customHeight="1" x14ac:dyDescent="0.25">
      <c r="A14" s="130"/>
      <c r="B14" s="72" t="s">
        <v>148</v>
      </c>
      <c r="C14" s="72" t="s">
        <v>157</v>
      </c>
      <c r="D14" s="72" t="s">
        <v>142</v>
      </c>
      <c r="E14" s="73">
        <v>103480</v>
      </c>
      <c r="F14" s="126"/>
    </row>
    <row r="15" spans="1:6" ht="18.95" customHeight="1" x14ac:dyDescent="0.25">
      <c r="A15" s="131"/>
      <c r="B15" s="132" t="s">
        <v>2</v>
      </c>
      <c r="C15" s="133"/>
      <c r="D15" s="134"/>
      <c r="E15" s="74">
        <f>SUM(E10:E14)</f>
        <v>227560</v>
      </c>
      <c r="F15" s="126"/>
    </row>
    <row r="16" spans="1:6" s="77" customFormat="1" ht="20.100000000000001" customHeight="1" x14ac:dyDescent="0.25">
      <c r="A16" s="135" t="s">
        <v>21</v>
      </c>
      <c r="B16" s="75" t="s">
        <v>65</v>
      </c>
      <c r="C16" s="75" t="s">
        <v>158</v>
      </c>
      <c r="D16" s="75" t="s">
        <v>150</v>
      </c>
      <c r="E16" s="76">
        <v>1153870</v>
      </c>
      <c r="F16" s="126"/>
    </row>
    <row r="17" spans="1:10" s="77" customFormat="1" ht="20.100000000000001" customHeight="1" x14ac:dyDescent="0.25">
      <c r="A17" s="136"/>
      <c r="B17" s="75" t="s">
        <v>159</v>
      </c>
      <c r="C17" s="75" t="s">
        <v>160</v>
      </c>
      <c r="D17" s="75" t="s">
        <v>161</v>
      </c>
      <c r="E17" s="76">
        <v>2000000</v>
      </c>
      <c r="F17" s="126"/>
    </row>
    <row r="18" spans="1:10" s="77" customFormat="1" ht="20.100000000000001" customHeight="1" x14ac:dyDescent="0.25">
      <c r="A18" s="136"/>
      <c r="B18" s="75" t="s">
        <v>65</v>
      </c>
      <c r="C18" s="75" t="s">
        <v>162</v>
      </c>
      <c r="D18" s="75" t="s">
        <v>161</v>
      </c>
      <c r="E18" s="76">
        <v>3634640</v>
      </c>
      <c r="F18" s="126"/>
    </row>
    <row r="19" spans="1:10" s="77" customFormat="1" ht="20.100000000000001" customHeight="1" x14ac:dyDescent="0.25">
      <c r="A19" s="136"/>
      <c r="B19" s="75" t="s">
        <v>163</v>
      </c>
      <c r="C19" s="75" t="s">
        <v>164</v>
      </c>
      <c r="D19" s="75" t="s">
        <v>165</v>
      </c>
      <c r="E19" s="76">
        <v>1014719</v>
      </c>
      <c r="F19" s="126"/>
    </row>
    <row r="20" spans="1:10" s="77" customFormat="1" ht="20.100000000000001" customHeight="1" x14ac:dyDescent="0.25">
      <c r="A20" s="136"/>
      <c r="B20" s="75" t="s">
        <v>163</v>
      </c>
      <c r="C20" s="75" t="s">
        <v>166</v>
      </c>
      <c r="D20" s="75" t="s">
        <v>167</v>
      </c>
      <c r="E20" s="76">
        <v>1327679</v>
      </c>
      <c r="F20" s="126"/>
    </row>
    <row r="21" spans="1:10" s="77" customFormat="1" ht="20.100000000000001" customHeight="1" x14ac:dyDescent="0.25">
      <c r="A21" s="136"/>
      <c r="B21" s="75" t="s">
        <v>168</v>
      </c>
      <c r="C21" s="75" t="s">
        <v>169</v>
      </c>
      <c r="D21" s="75" t="s">
        <v>150</v>
      </c>
      <c r="E21" s="76">
        <v>1961480</v>
      </c>
      <c r="F21" s="126"/>
    </row>
    <row r="22" spans="1:10" s="77" customFormat="1" ht="20.100000000000001" customHeight="1" x14ac:dyDescent="0.25">
      <c r="A22" s="136"/>
      <c r="B22" s="75" t="s">
        <v>168</v>
      </c>
      <c r="C22" s="75" t="s">
        <v>170</v>
      </c>
      <c r="D22" s="75" t="s">
        <v>161</v>
      </c>
      <c r="E22" s="76">
        <v>1966360</v>
      </c>
      <c r="F22" s="126"/>
    </row>
    <row r="23" spans="1:10" s="77" customFormat="1" ht="20.100000000000001" customHeight="1" x14ac:dyDescent="0.25">
      <c r="A23" s="137"/>
      <c r="B23" s="138" t="s">
        <v>2</v>
      </c>
      <c r="C23" s="139"/>
      <c r="D23" s="140"/>
      <c r="E23" s="78">
        <f>SUM(E16:E22)</f>
        <v>13058748</v>
      </c>
      <c r="F23" s="126"/>
    </row>
    <row r="24" spans="1:10" s="77" customFormat="1" ht="20.100000000000001" customHeight="1" x14ac:dyDescent="0.25">
      <c r="A24" s="135" t="s">
        <v>16</v>
      </c>
      <c r="B24" s="75" t="s">
        <v>171</v>
      </c>
      <c r="C24" s="75" t="s">
        <v>172</v>
      </c>
      <c r="D24" s="75" t="s">
        <v>144</v>
      </c>
      <c r="E24" s="76">
        <v>76200</v>
      </c>
      <c r="F24" s="126"/>
      <c r="G24" s="79"/>
      <c r="H24" s="79"/>
      <c r="I24" s="79"/>
      <c r="J24" s="80"/>
    </row>
    <row r="25" spans="1:10" s="77" customFormat="1" ht="20.100000000000001" customHeight="1" x14ac:dyDescent="0.25">
      <c r="A25" s="136"/>
      <c r="B25" s="75" t="s">
        <v>171</v>
      </c>
      <c r="C25" s="75" t="s">
        <v>173</v>
      </c>
      <c r="D25" s="75" t="s">
        <v>161</v>
      </c>
      <c r="E25" s="76">
        <v>1000000</v>
      </c>
      <c r="F25" s="126"/>
      <c r="G25" s="79"/>
      <c r="H25" s="79"/>
      <c r="I25" s="79"/>
      <c r="J25" s="80"/>
    </row>
    <row r="26" spans="1:10" s="77" customFormat="1" ht="20.100000000000001" customHeight="1" x14ac:dyDescent="0.25">
      <c r="A26" s="136"/>
      <c r="B26" s="75" t="s">
        <v>174</v>
      </c>
      <c r="C26" s="75" t="s">
        <v>175</v>
      </c>
      <c r="D26" s="75" t="s">
        <v>165</v>
      </c>
      <c r="E26" s="76">
        <v>1074026</v>
      </c>
      <c r="F26" s="126"/>
      <c r="G26" s="79"/>
      <c r="H26" s="79"/>
      <c r="I26" s="79"/>
      <c r="J26" s="80"/>
    </row>
    <row r="27" spans="1:10" s="77" customFormat="1" ht="20.100000000000001" customHeight="1" x14ac:dyDescent="0.25">
      <c r="A27" s="136"/>
      <c r="B27" s="75" t="s">
        <v>176</v>
      </c>
      <c r="C27" s="75" t="s">
        <v>177</v>
      </c>
      <c r="D27" s="75" t="s">
        <v>161</v>
      </c>
      <c r="E27" s="76">
        <v>2000000</v>
      </c>
      <c r="F27" s="126"/>
      <c r="G27" s="79"/>
      <c r="H27" s="79"/>
      <c r="I27" s="79"/>
      <c r="J27" s="80"/>
    </row>
    <row r="28" spans="1:10" s="77" customFormat="1" ht="20.100000000000001" customHeight="1" x14ac:dyDescent="0.25">
      <c r="A28" s="136"/>
      <c r="B28" s="75" t="s">
        <v>178</v>
      </c>
      <c r="C28" s="75" t="s">
        <v>179</v>
      </c>
      <c r="D28" s="75" t="s">
        <v>161</v>
      </c>
      <c r="E28" s="76">
        <v>2000000</v>
      </c>
      <c r="F28" s="126"/>
      <c r="G28" s="79"/>
      <c r="H28" s="79"/>
      <c r="I28" s="79"/>
      <c r="J28" s="80"/>
    </row>
    <row r="29" spans="1:10" s="77" customFormat="1" ht="20.100000000000001" customHeight="1" x14ac:dyDescent="0.25">
      <c r="A29" s="137"/>
      <c r="B29" s="138" t="s">
        <v>2</v>
      </c>
      <c r="C29" s="139"/>
      <c r="D29" s="140"/>
      <c r="E29" s="78">
        <f>SUM(E24:E28)</f>
        <v>6150226</v>
      </c>
      <c r="F29" s="126"/>
      <c r="G29" s="79"/>
      <c r="H29" s="79"/>
      <c r="I29" s="79"/>
      <c r="J29" s="80"/>
    </row>
    <row r="30" spans="1:10" s="77" customFormat="1" ht="20.100000000000001" customHeight="1" x14ac:dyDescent="0.25">
      <c r="A30" s="136" t="s">
        <v>180</v>
      </c>
      <c r="B30" s="75" t="s">
        <v>181</v>
      </c>
      <c r="C30" s="75" t="s">
        <v>182</v>
      </c>
      <c r="D30" s="75" t="s">
        <v>144</v>
      </c>
      <c r="E30" s="76">
        <v>639360</v>
      </c>
      <c r="F30" s="126"/>
      <c r="G30" s="79"/>
      <c r="H30" s="79"/>
      <c r="I30" s="79"/>
      <c r="J30" s="80"/>
    </row>
    <row r="31" spans="1:10" s="77" customFormat="1" ht="20.100000000000001" customHeight="1" x14ac:dyDescent="0.25">
      <c r="A31" s="136"/>
      <c r="B31" s="75" t="s">
        <v>181</v>
      </c>
      <c r="C31" s="75" t="s">
        <v>183</v>
      </c>
      <c r="D31" s="75" t="s">
        <v>165</v>
      </c>
      <c r="E31" s="76">
        <v>910280</v>
      </c>
      <c r="F31" s="126"/>
      <c r="G31" s="79"/>
      <c r="H31" s="79"/>
      <c r="I31" s="79"/>
      <c r="J31" s="80"/>
    </row>
    <row r="32" spans="1:10" s="77" customFormat="1" ht="20.100000000000001" customHeight="1" x14ac:dyDescent="0.25">
      <c r="A32" s="136"/>
      <c r="B32" s="81" t="s">
        <v>181</v>
      </c>
      <c r="C32" s="82" t="s">
        <v>184</v>
      </c>
      <c r="D32" s="83" t="s">
        <v>161</v>
      </c>
      <c r="E32" s="76">
        <v>1264290</v>
      </c>
      <c r="F32" s="126"/>
      <c r="G32" s="79"/>
      <c r="H32" s="79"/>
      <c r="I32" s="79"/>
      <c r="J32" s="80"/>
    </row>
    <row r="33" spans="1:11" s="77" customFormat="1" ht="20.100000000000001" customHeight="1" x14ac:dyDescent="0.25">
      <c r="A33" s="137"/>
      <c r="B33" s="138" t="s">
        <v>2</v>
      </c>
      <c r="C33" s="139"/>
      <c r="D33" s="140"/>
      <c r="E33" s="78">
        <f>SUM(E30:E32)</f>
        <v>2813930</v>
      </c>
      <c r="F33" s="126"/>
      <c r="G33" s="79"/>
      <c r="H33" s="79"/>
      <c r="I33" s="79"/>
      <c r="J33" s="80"/>
    </row>
    <row r="34" spans="1:11" s="77" customFormat="1" ht="20.100000000000001" customHeight="1" x14ac:dyDescent="0.25">
      <c r="A34" s="141" t="s">
        <v>19</v>
      </c>
      <c r="B34" s="72" t="s">
        <v>185</v>
      </c>
      <c r="C34" s="72" t="s">
        <v>186</v>
      </c>
      <c r="D34" s="72" t="s">
        <v>144</v>
      </c>
      <c r="E34" s="73">
        <v>31080</v>
      </c>
      <c r="F34" s="126"/>
    </row>
    <row r="35" spans="1:11" s="77" customFormat="1" ht="20.100000000000001" customHeight="1" x14ac:dyDescent="0.25">
      <c r="A35" s="142"/>
      <c r="B35" s="72" t="s">
        <v>187</v>
      </c>
      <c r="C35" s="72" t="s">
        <v>188</v>
      </c>
      <c r="D35" s="72" t="s">
        <v>167</v>
      </c>
      <c r="E35" s="73">
        <v>67420</v>
      </c>
      <c r="F35" s="126"/>
    </row>
    <row r="36" spans="1:11" s="77" customFormat="1" ht="20.100000000000001" customHeight="1" x14ac:dyDescent="0.25">
      <c r="A36" s="142"/>
      <c r="B36" s="72" t="s">
        <v>189</v>
      </c>
      <c r="C36" s="72" t="s">
        <v>190</v>
      </c>
      <c r="D36" s="72" t="s">
        <v>142</v>
      </c>
      <c r="E36" s="73">
        <v>71700</v>
      </c>
      <c r="F36" s="126"/>
    </row>
    <row r="37" spans="1:11" s="77" customFormat="1" ht="20.100000000000001" customHeight="1" x14ac:dyDescent="0.25">
      <c r="A37" s="142"/>
      <c r="B37" s="72" t="s">
        <v>191</v>
      </c>
      <c r="C37" s="72" t="s">
        <v>192</v>
      </c>
      <c r="D37" s="72" t="s">
        <v>136</v>
      </c>
      <c r="E37" s="73">
        <v>81460</v>
      </c>
      <c r="F37" s="126"/>
    </row>
    <row r="38" spans="1:11" s="77" customFormat="1" ht="20.100000000000001" customHeight="1" x14ac:dyDescent="0.25">
      <c r="A38" s="142"/>
      <c r="B38" s="72" t="s">
        <v>193</v>
      </c>
      <c r="C38" s="72" t="s">
        <v>194</v>
      </c>
      <c r="D38" s="72" t="s">
        <v>165</v>
      </c>
      <c r="E38" s="73">
        <v>150000</v>
      </c>
      <c r="F38" s="126"/>
    </row>
    <row r="39" spans="1:11" s="77" customFormat="1" ht="20.100000000000001" customHeight="1" x14ac:dyDescent="0.25">
      <c r="A39" s="142"/>
      <c r="B39" s="72" t="s">
        <v>187</v>
      </c>
      <c r="C39" s="72" t="s">
        <v>195</v>
      </c>
      <c r="D39" s="72" t="s">
        <v>152</v>
      </c>
      <c r="E39" s="73">
        <v>2500000</v>
      </c>
      <c r="F39" s="126"/>
    </row>
    <row r="40" spans="1:11" s="77" customFormat="1" ht="20.100000000000001" customHeight="1" x14ac:dyDescent="0.25">
      <c r="A40" s="142"/>
      <c r="B40" s="72" t="s">
        <v>196</v>
      </c>
      <c r="C40" s="72" t="s">
        <v>197</v>
      </c>
      <c r="D40" s="72" t="s">
        <v>142</v>
      </c>
      <c r="E40" s="73">
        <v>2500000</v>
      </c>
      <c r="F40" s="126"/>
    </row>
    <row r="41" spans="1:11" s="77" customFormat="1" ht="20.100000000000001" customHeight="1" x14ac:dyDescent="0.25">
      <c r="A41" s="143"/>
      <c r="B41" s="132" t="s">
        <v>2</v>
      </c>
      <c r="C41" s="133"/>
      <c r="D41" s="134"/>
      <c r="E41" s="74">
        <f>SUM(E34:E40)</f>
        <v>5401660</v>
      </c>
      <c r="F41" s="126"/>
    </row>
    <row r="42" spans="1:11" s="77" customFormat="1" ht="20.100000000000001" customHeight="1" x14ac:dyDescent="0.25">
      <c r="A42" s="141" t="s">
        <v>29</v>
      </c>
      <c r="B42" s="72" t="s">
        <v>198</v>
      </c>
      <c r="C42" s="72" t="s">
        <v>199</v>
      </c>
      <c r="D42" s="72" t="s">
        <v>144</v>
      </c>
      <c r="E42" s="73">
        <v>200000</v>
      </c>
      <c r="F42" s="126"/>
    </row>
    <row r="43" spans="1:11" s="77" customFormat="1" ht="20.100000000000001" customHeight="1" x14ac:dyDescent="0.25">
      <c r="A43" s="143"/>
      <c r="B43" s="138" t="s">
        <v>2</v>
      </c>
      <c r="C43" s="139"/>
      <c r="D43" s="140"/>
      <c r="E43" s="84">
        <f>SUM(E42:E42)</f>
        <v>200000</v>
      </c>
      <c r="F43" s="126"/>
      <c r="G43" s="85"/>
      <c r="H43" s="86"/>
      <c r="I43" s="87"/>
      <c r="J43" s="88"/>
      <c r="K43" s="89"/>
    </row>
    <row r="44" spans="1:11" s="77" customFormat="1" ht="20.100000000000001" customHeight="1" x14ac:dyDescent="0.25">
      <c r="A44" s="141" t="s">
        <v>41</v>
      </c>
      <c r="B44" s="75" t="s">
        <v>87</v>
      </c>
      <c r="C44" s="75" t="s">
        <v>200</v>
      </c>
      <c r="D44" s="75" t="s">
        <v>136</v>
      </c>
      <c r="E44" s="90">
        <v>286260</v>
      </c>
      <c r="F44" s="126"/>
      <c r="G44" s="85"/>
      <c r="H44" s="86"/>
      <c r="I44" s="87"/>
      <c r="J44" s="88"/>
      <c r="K44" s="89"/>
    </row>
    <row r="45" spans="1:11" s="77" customFormat="1" ht="20.100000000000001" customHeight="1" x14ac:dyDescent="0.25">
      <c r="A45" s="142"/>
      <c r="B45" s="75" t="s">
        <v>85</v>
      </c>
      <c r="C45" s="75" t="s">
        <v>201</v>
      </c>
      <c r="D45" s="75" t="s">
        <v>136</v>
      </c>
      <c r="E45" s="90">
        <v>310800</v>
      </c>
      <c r="F45" s="126"/>
      <c r="G45" s="85"/>
      <c r="H45" s="86"/>
      <c r="I45" s="87"/>
      <c r="J45" s="88"/>
      <c r="K45" s="89"/>
    </row>
    <row r="46" spans="1:11" s="77" customFormat="1" ht="20.100000000000001" customHeight="1" x14ac:dyDescent="0.25">
      <c r="A46" s="142"/>
      <c r="B46" s="75" t="s">
        <v>85</v>
      </c>
      <c r="C46" s="75" t="s">
        <v>202</v>
      </c>
      <c r="D46" s="75" t="s">
        <v>144</v>
      </c>
      <c r="E46" s="90">
        <v>404860</v>
      </c>
      <c r="F46" s="126"/>
      <c r="G46" s="85"/>
      <c r="H46" s="86"/>
      <c r="I46" s="87"/>
      <c r="J46" s="88"/>
      <c r="K46" s="89"/>
    </row>
    <row r="47" spans="1:11" s="77" customFormat="1" ht="20.100000000000001" customHeight="1" x14ac:dyDescent="0.25">
      <c r="A47" s="142"/>
      <c r="B47" s="75" t="s">
        <v>91</v>
      </c>
      <c r="C47" s="75" t="s">
        <v>203</v>
      </c>
      <c r="D47" s="75" t="s">
        <v>204</v>
      </c>
      <c r="E47" s="90">
        <v>3901500</v>
      </c>
      <c r="F47" s="126"/>
      <c r="G47" s="85"/>
      <c r="H47" s="86"/>
      <c r="I47" s="87"/>
      <c r="J47" s="88"/>
      <c r="K47" s="89"/>
    </row>
    <row r="48" spans="1:11" s="77" customFormat="1" ht="20.100000000000001" customHeight="1" x14ac:dyDescent="0.25">
      <c r="A48" s="143"/>
      <c r="B48" s="138" t="s">
        <v>2</v>
      </c>
      <c r="C48" s="139"/>
      <c r="D48" s="140"/>
      <c r="E48" s="84">
        <f>SUM(E44:E47)</f>
        <v>4903420</v>
      </c>
      <c r="F48" s="126"/>
      <c r="G48" s="85"/>
      <c r="H48" s="86"/>
      <c r="I48" s="87"/>
      <c r="J48" s="88"/>
      <c r="K48" s="89"/>
    </row>
    <row r="49" spans="1:11" s="77" customFormat="1" ht="20.100000000000001" customHeight="1" x14ac:dyDescent="0.25">
      <c r="A49" s="141" t="s">
        <v>205</v>
      </c>
      <c r="B49" s="72" t="s">
        <v>206</v>
      </c>
      <c r="C49" s="72" t="s">
        <v>207</v>
      </c>
      <c r="D49" s="72" t="s">
        <v>208</v>
      </c>
      <c r="E49" s="73">
        <v>5140</v>
      </c>
      <c r="F49" s="126"/>
      <c r="G49" s="85"/>
      <c r="H49" s="86"/>
      <c r="I49" s="87"/>
      <c r="J49" s="88"/>
      <c r="K49" s="89"/>
    </row>
    <row r="50" spans="1:11" s="77" customFormat="1" ht="20.100000000000001" customHeight="1" x14ac:dyDescent="0.25">
      <c r="A50" s="142"/>
      <c r="B50" s="72" t="s">
        <v>209</v>
      </c>
      <c r="C50" s="72" t="s">
        <v>210</v>
      </c>
      <c r="D50" s="72" t="s">
        <v>167</v>
      </c>
      <c r="E50" s="73">
        <v>11400</v>
      </c>
      <c r="F50" s="126"/>
      <c r="G50" s="85"/>
      <c r="H50" s="86"/>
      <c r="I50" s="87"/>
      <c r="J50" s="88"/>
      <c r="K50" s="89"/>
    </row>
    <row r="51" spans="1:11" s="77" customFormat="1" ht="20.100000000000001" customHeight="1" x14ac:dyDescent="0.25">
      <c r="A51" s="142"/>
      <c r="B51" s="72" t="s">
        <v>211</v>
      </c>
      <c r="C51" s="72" t="s">
        <v>212</v>
      </c>
      <c r="D51" s="72" t="s">
        <v>144</v>
      </c>
      <c r="E51" s="73">
        <v>23380</v>
      </c>
      <c r="F51" s="126"/>
      <c r="G51" s="85"/>
      <c r="H51" s="86"/>
      <c r="I51" s="87"/>
      <c r="J51" s="88"/>
      <c r="K51" s="89"/>
    </row>
    <row r="52" spans="1:11" s="77" customFormat="1" ht="20.100000000000001" customHeight="1" x14ac:dyDescent="0.25">
      <c r="A52" s="142"/>
      <c r="B52" s="72" t="s">
        <v>211</v>
      </c>
      <c r="C52" s="72" t="s">
        <v>213</v>
      </c>
      <c r="D52" s="72" t="s">
        <v>167</v>
      </c>
      <c r="E52" s="73">
        <v>34080</v>
      </c>
      <c r="F52" s="126"/>
      <c r="G52" s="85"/>
      <c r="H52" s="86"/>
      <c r="I52" s="87"/>
      <c r="J52" s="88"/>
      <c r="K52" s="89"/>
    </row>
    <row r="53" spans="1:11" s="77" customFormat="1" ht="20.100000000000001" customHeight="1" x14ac:dyDescent="0.25">
      <c r="A53" s="142"/>
      <c r="B53" s="72" t="s">
        <v>206</v>
      </c>
      <c r="C53" s="72" t="s">
        <v>214</v>
      </c>
      <c r="D53" s="72" t="s">
        <v>165</v>
      </c>
      <c r="E53" s="73">
        <v>47370</v>
      </c>
      <c r="F53" s="126"/>
      <c r="G53" s="85"/>
      <c r="H53" s="86"/>
      <c r="I53" s="87"/>
      <c r="J53" s="88"/>
      <c r="K53" s="89"/>
    </row>
    <row r="54" spans="1:11" s="77" customFormat="1" ht="20.100000000000001" customHeight="1" x14ac:dyDescent="0.25">
      <c r="A54" s="142"/>
      <c r="B54" s="72" t="s">
        <v>211</v>
      </c>
      <c r="C54" s="72" t="s">
        <v>215</v>
      </c>
      <c r="D54" s="72" t="s">
        <v>165</v>
      </c>
      <c r="E54" s="73">
        <v>61090</v>
      </c>
      <c r="F54" s="126"/>
      <c r="G54" s="85"/>
      <c r="H54" s="86"/>
      <c r="I54" s="87"/>
      <c r="J54" s="88"/>
      <c r="K54" s="89"/>
    </row>
    <row r="55" spans="1:11" s="77" customFormat="1" ht="20.100000000000001" customHeight="1" x14ac:dyDescent="0.25">
      <c r="A55" s="142"/>
      <c r="B55" s="72" t="s">
        <v>209</v>
      </c>
      <c r="C55" s="72" t="s">
        <v>216</v>
      </c>
      <c r="D55" s="72" t="s">
        <v>144</v>
      </c>
      <c r="E55" s="73">
        <v>70250</v>
      </c>
      <c r="F55" s="126"/>
      <c r="G55" s="85"/>
      <c r="H55" s="86"/>
      <c r="I55" s="87"/>
      <c r="J55" s="88"/>
      <c r="K55" s="89"/>
    </row>
    <row r="56" spans="1:11" s="77" customFormat="1" ht="20.100000000000001" customHeight="1" x14ac:dyDescent="0.25">
      <c r="A56" s="142"/>
      <c r="B56" s="72" t="s">
        <v>205</v>
      </c>
      <c r="C56" s="72" t="s">
        <v>217</v>
      </c>
      <c r="D56" s="72" t="s">
        <v>144</v>
      </c>
      <c r="E56" s="73">
        <v>108120</v>
      </c>
      <c r="F56" s="126"/>
      <c r="G56" s="85"/>
      <c r="H56" s="86"/>
      <c r="I56" s="87"/>
      <c r="J56" s="88"/>
      <c r="K56" s="89"/>
    </row>
    <row r="57" spans="1:11" s="77" customFormat="1" ht="20.100000000000001" customHeight="1" x14ac:dyDescent="0.25">
      <c r="A57" s="142"/>
      <c r="B57" s="72" t="s">
        <v>218</v>
      </c>
      <c r="C57" s="72" t="s">
        <v>219</v>
      </c>
      <c r="D57" s="72" t="s">
        <v>220</v>
      </c>
      <c r="E57" s="73">
        <v>115700</v>
      </c>
      <c r="F57" s="126"/>
      <c r="G57" s="85"/>
      <c r="H57" s="86"/>
      <c r="I57" s="87"/>
      <c r="J57" s="88"/>
      <c r="K57" s="89"/>
    </row>
    <row r="58" spans="1:11" s="77" customFormat="1" ht="20.100000000000001" customHeight="1" x14ac:dyDescent="0.25">
      <c r="A58" s="142"/>
      <c r="B58" s="72" t="s">
        <v>209</v>
      </c>
      <c r="C58" s="72" t="s">
        <v>221</v>
      </c>
      <c r="D58" s="72" t="s">
        <v>165</v>
      </c>
      <c r="E58" s="73">
        <v>140630</v>
      </c>
      <c r="F58" s="126"/>
      <c r="G58" s="85"/>
      <c r="H58" s="86"/>
      <c r="I58" s="87"/>
      <c r="J58" s="88"/>
      <c r="K58" s="89"/>
    </row>
    <row r="59" spans="1:11" s="77" customFormat="1" ht="20.100000000000001" customHeight="1" x14ac:dyDescent="0.25">
      <c r="A59" s="142"/>
      <c r="B59" s="72" t="s">
        <v>218</v>
      </c>
      <c r="C59" s="72" t="s">
        <v>222</v>
      </c>
      <c r="D59" s="72" t="s">
        <v>167</v>
      </c>
      <c r="E59" s="73">
        <v>150000</v>
      </c>
      <c r="F59" s="126"/>
      <c r="G59" s="85"/>
      <c r="H59" s="86"/>
      <c r="I59" s="87"/>
      <c r="J59" s="88"/>
      <c r="K59" s="89"/>
    </row>
    <row r="60" spans="1:11" s="77" customFormat="1" ht="20.100000000000001" customHeight="1" x14ac:dyDescent="0.25">
      <c r="A60" s="142"/>
      <c r="B60" s="72" t="s">
        <v>205</v>
      </c>
      <c r="C60" s="72" t="s">
        <v>223</v>
      </c>
      <c r="D60" s="72" t="s">
        <v>220</v>
      </c>
      <c r="E60" s="73">
        <v>246020</v>
      </c>
      <c r="F60" s="126"/>
      <c r="G60" s="85"/>
      <c r="H60" s="86"/>
      <c r="I60" s="87"/>
      <c r="J60" s="88"/>
      <c r="K60" s="89"/>
    </row>
    <row r="61" spans="1:11" s="77" customFormat="1" ht="20.100000000000001" customHeight="1" x14ac:dyDescent="0.25">
      <c r="A61" s="142"/>
      <c r="B61" s="72" t="s">
        <v>205</v>
      </c>
      <c r="C61" s="72" t="s">
        <v>224</v>
      </c>
      <c r="D61" s="72" t="s">
        <v>208</v>
      </c>
      <c r="E61" s="73">
        <v>341380</v>
      </c>
      <c r="F61" s="126"/>
      <c r="G61" s="85"/>
      <c r="H61" s="86"/>
      <c r="I61" s="87"/>
      <c r="J61" s="88"/>
      <c r="K61" s="89"/>
    </row>
    <row r="62" spans="1:11" s="77" customFormat="1" ht="20.100000000000001" customHeight="1" x14ac:dyDescent="0.25">
      <c r="A62" s="142"/>
      <c r="B62" s="72" t="s">
        <v>205</v>
      </c>
      <c r="C62" s="72" t="s">
        <v>225</v>
      </c>
      <c r="D62" s="72" t="s">
        <v>165</v>
      </c>
      <c r="E62" s="73">
        <v>382310</v>
      </c>
      <c r="F62" s="126"/>
      <c r="G62" s="85"/>
      <c r="H62" s="86"/>
      <c r="I62" s="87"/>
      <c r="J62" s="88"/>
      <c r="K62" s="89"/>
    </row>
    <row r="63" spans="1:11" s="77" customFormat="1" ht="20.100000000000001" customHeight="1" x14ac:dyDescent="0.25">
      <c r="A63" s="142"/>
      <c r="B63" s="72" t="s">
        <v>205</v>
      </c>
      <c r="C63" s="72" t="s">
        <v>226</v>
      </c>
      <c r="D63" s="72" t="s">
        <v>167</v>
      </c>
      <c r="E63" s="73">
        <v>432670</v>
      </c>
      <c r="F63" s="126"/>
      <c r="G63" s="85"/>
      <c r="H63" s="86"/>
      <c r="I63" s="87"/>
      <c r="J63" s="88"/>
      <c r="K63" s="89"/>
    </row>
    <row r="64" spans="1:11" s="77" customFormat="1" ht="20.100000000000001" customHeight="1" x14ac:dyDescent="0.25">
      <c r="A64" s="142"/>
      <c r="B64" s="72" t="s">
        <v>209</v>
      </c>
      <c r="C64" s="72" t="s">
        <v>227</v>
      </c>
      <c r="D64" s="72" t="s">
        <v>208</v>
      </c>
      <c r="E64" s="73">
        <v>647230</v>
      </c>
      <c r="F64" s="126"/>
      <c r="G64" s="85"/>
      <c r="H64" s="86"/>
      <c r="I64" s="87"/>
      <c r="J64" s="88"/>
      <c r="K64" s="89"/>
    </row>
    <row r="65" spans="1:11" s="77" customFormat="1" ht="20.100000000000001" customHeight="1" x14ac:dyDescent="0.25">
      <c r="A65" s="142"/>
      <c r="B65" s="72" t="s">
        <v>218</v>
      </c>
      <c r="C65" s="72" t="s">
        <v>228</v>
      </c>
      <c r="D65" s="72" t="s">
        <v>144</v>
      </c>
      <c r="E65" s="73">
        <v>723160</v>
      </c>
      <c r="F65" s="126"/>
      <c r="G65" s="85"/>
      <c r="H65" s="86"/>
      <c r="I65" s="87"/>
      <c r="J65" s="88"/>
      <c r="K65" s="89"/>
    </row>
    <row r="66" spans="1:11" s="77" customFormat="1" ht="20.100000000000001" customHeight="1" x14ac:dyDescent="0.25">
      <c r="A66" s="142"/>
      <c r="B66" s="72" t="s">
        <v>206</v>
      </c>
      <c r="C66" s="72" t="s">
        <v>229</v>
      </c>
      <c r="D66" s="72" t="s">
        <v>161</v>
      </c>
      <c r="E66" s="73">
        <v>1504507</v>
      </c>
      <c r="F66" s="126"/>
      <c r="G66" s="85"/>
      <c r="H66" s="86"/>
      <c r="I66" s="87"/>
      <c r="J66" s="88"/>
      <c r="K66" s="89"/>
    </row>
    <row r="67" spans="1:11" s="77" customFormat="1" ht="20.100000000000001" customHeight="1" x14ac:dyDescent="0.25">
      <c r="A67" s="142"/>
      <c r="B67" s="72" t="s">
        <v>211</v>
      </c>
      <c r="C67" s="72" t="s">
        <v>230</v>
      </c>
      <c r="D67" s="72" t="s">
        <v>161</v>
      </c>
      <c r="E67" s="73">
        <v>5019000</v>
      </c>
      <c r="F67" s="126"/>
      <c r="G67" s="85"/>
      <c r="H67" s="86"/>
      <c r="I67" s="87"/>
      <c r="J67" s="88"/>
      <c r="K67" s="89"/>
    </row>
    <row r="68" spans="1:11" s="77" customFormat="1" ht="20.100000000000001" customHeight="1" x14ac:dyDescent="0.25">
      <c r="A68" s="142"/>
      <c r="B68" s="72" t="s">
        <v>231</v>
      </c>
      <c r="C68" s="72" t="s">
        <v>232</v>
      </c>
      <c r="D68" s="72" t="s">
        <v>161</v>
      </c>
      <c r="E68" s="73">
        <v>12417600</v>
      </c>
      <c r="F68" s="126"/>
      <c r="G68" s="85"/>
      <c r="H68" s="86"/>
      <c r="I68" s="87"/>
      <c r="J68" s="88"/>
      <c r="K68" s="89"/>
    </row>
    <row r="69" spans="1:11" s="77" customFormat="1" ht="20.100000000000001" customHeight="1" x14ac:dyDescent="0.25">
      <c r="A69" s="143"/>
      <c r="B69" s="144" t="s">
        <v>2</v>
      </c>
      <c r="C69" s="144"/>
      <c r="D69" s="144"/>
      <c r="E69" s="84">
        <f>SUM(E49:E68)</f>
        <v>22481037</v>
      </c>
      <c r="F69" s="126"/>
    </row>
    <row r="70" spans="1:11" s="77" customFormat="1" ht="20.100000000000001" customHeight="1" x14ac:dyDescent="0.25">
      <c r="A70" s="141" t="s">
        <v>26</v>
      </c>
      <c r="B70" s="72" t="s">
        <v>233</v>
      </c>
      <c r="C70" s="72" t="s">
        <v>234</v>
      </c>
      <c r="D70" s="72" t="s">
        <v>208</v>
      </c>
      <c r="E70" s="73">
        <v>662397</v>
      </c>
      <c r="F70" s="126"/>
    </row>
    <row r="71" spans="1:11" s="77" customFormat="1" ht="20.100000000000001" customHeight="1" x14ac:dyDescent="0.25">
      <c r="A71" s="142"/>
      <c r="B71" s="75" t="s">
        <v>233</v>
      </c>
      <c r="C71" s="75" t="s">
        <v>235</v>
      </c>
      <c r="D71" s="75" t="s">
        <v>155</v>
      </c>
      <c r="E71" s="90">
        <v>7894460</v>
      </c>
      <c r="F71" s="126"/>
    </row>
    <row r="72" spans="1:11" s="77" customFormat="1" ht="20.100000000000001" customHeight="1" x14ac:dyDescent="0.25">
      <c r="A72" s="142"/>
      <c r="B72" s="81" t="s">
        <v>233</v>
      </c>
      <c r="C72" s="82" t="s">
        <v>236</v>
      </c>
      <c r="D72" s="83" t="s">
        <v>161</v>
      </c>
      <c r="E72" s="90">
        <v>10486680</v>
      </c>
      <c r="F72" s="126"/>
    </row>
    <row r="73" spans="1:11" s="77" customFormat="1" ht="20.100000000000001" customHeight="1" x14ac:dyDescent="0.25">
      <c r="A73" s="143"/>
      <c r="B73" s="138" t="s">
        <v>2</v>
      </c>
      <c r="C73" s="139"/>
      <c r="D73" s="140"/>
      <c r="E73" s="84">
        <f>SUM(E70:E72)</f>
        <v>19043537</v>
      </c>
      <c r="F73" s="126"/>
    </row>
    <row r="74" spans="1:11" s="77" customFormat="1" ht="20.100000000000001" customHeight="1" x14ac:dyDescent="0.25">
      <c r="A74" s="141" t="s">
        <v>237</v>
      </c>
      <c r="B74" s="75" t="s">
        <v>238</v>
      </c>
      <c r="C74" s="75" t="s">
        <v>239</v>
      </c>
      <c r="D74" s="75" t="s">
        <v>161</v>
      </c>
      <c r="E74" s="90">
        <v>8860</v>
      </c>
      <c r="F74" s="126"/>
    </row>
    <row r="75" spans="1:11" s="77" customFormat="1" ht="20.100000000000001" customHeight="1" x14ac:dyDescent="0.25">
      <c r="A75" s="142"/>
      <c r="B75" s="75" t="s">
        <v>240</v>
      </c>
      <c r="C75" s="75" t="s">
        <v>241</v>
      </c>
      <c r="D75" s="75" t="s">
        <v>161</v>
      </c>
      <c r="E75" s="90">
        <v>17780</v>
      </c>
      <c r="F75" s="126"/>
    </row>
    <row r="76" spans="1:11" s="77" customFormat="1" ht="20.100000000000001" customHeight="1" x14ac:dyDescent="0.25">
      <c r="A76" s="142"/>
      <c r="B76" s="75" t="s">
        <v>242</v>
      </c>
      <c r="C76" s="75" t="s">
        <v>243</v>
      </c>
      <c r="D76" s="75" t="s">
        <v>155</v>
      </c>
      <c r="E76" s="90">
        <v>25180</v>
      </c>
      <c r="F76" s="126"/>
    </row>
    <row r="77" spans="1:11" s="77" customFormat="1" ht="20.100000000000001" customHeight="1" x14ac:dyDescent="0.25">
      <c r="A77" s="142"/>
      <c r="B77" s="75" t="s">
        <v>238</v>
      </c>
      <c r="C77" s="75" t="s">
        <v>244</v>
      </c>
      <c r="D77" s="75" t="s">
        <v>155</v>
      </c>
      <c r="E77" s="90">
        <v>27500</v>
      </c>
      <c r="F77" s="126"/>
    </row>
    <row r="78" spans="1:11" s="77" customFormat="1" ht="20.100000000000001" customHeight="1" x14ac:dyDescent="0.25">
      <c r="A78" s="142"/>
      <c r="B78" s="75" t="s">
        <v>240</v>
      </c>
      <c r="C78" s="75" t="s">
        <v>245</v>
      </c>
      <c r="D78" s="75" t="s">
        <v>155</v>
      </c>
      <c r="E78" s="90">
        <v>30660</v>
      </c>
      <c r="F78" s="126"/>
    </row>
    <row r="79" spans="1:11" s="77" customFormat="1" ht="20.100000000000001" customHeight="1" x14ac:dyDescent="0.25">
      <c r="A79" s="142"/>
      <c r="B79" s="75" t="s">
        <v>242</v>
      </c>
      <c r="C79" s="75" t="s">
        <v>246</v>
      </c>
      <c r="D79" s="75" t="s">
        <v>144</v>
      </c>
      <c r="E79" s="90">
        <v>44740</v>
      </c>
      <c r="F79" s="126"/>
    </row>
    <row r="80" spans="1:11" s="77" customFormat="1" ht="20.100000000000001" customHeight="1" x14ac:dyDescent="0.25">
      <c r="A80" s="142"/>
      <c r="B80" s="75" t="s">
        <v>242</v>
      </c>
      <c r="C80" s="75" t="s">
        <v>247</v>
      </c>
      <c r="D80" s="75" t="s">
        <v>161</v>
      </c>
      <c r="E80" s="90">
        <v>46020</v>
      </c>
      <c r="F80" s="126"/>
    </row>
    <row r="81" spans="1:7" s="77" customFormat="1" ht="20.100000000000001" customHeight="1" x14ac:dyDescent="0.25">
      <c r="A81" s="142"/>
      <c r="B81" s="75" t="s">
        <v>242</v>
      </c>
      <c r="C81" s="75" t="s">
        <v>248</v>
      </c>
      <c r="D81" s="75" t="s">
        <v>208</v>
      </c>
      <c r="E81" s="90">
        <v>48480</v>
      </c>
      <c r="F81" s="126"/>
    </row>
    <row r="82" spans="1:7" s="77" customFormat="1" ht="20.100000000000001" customHeight="1" x14ac:dyDescent="0.25">
      <c r="A82" s="142"/>
      <c r="B82" s="75" t="s">
        <v>249</v>
      </c>
      <c r="C82" s="75" t="s">
        <v>250</v>
      </c>
      <c r="D82" s="75" t="s">
        <v>161</v>
      </c>
      <c r="E82" s="90">
        <v>108120</v>
      </c>
      <c r="F82" s="126"/>
    </row>
    <row r="83" spans="1:7" s="77" customFormat="1" ht="20.100000000000001" customHeight="1" x14ac:dyDescent="0.25">
      <c r="A83" s="142"/>
      <c r="B83" s="91" t="s">
        <v>249</v>
      </c>
      <c r="C83" s="91" t="s">
        <v>251</v>
      </c>
      <c r="D83" s="91" t="s">
        <v>155</v>
      </c>
      <c r="E83" s="92">
        <v>1761328</v>
      </c>
      <c r="F83" s="126"/>
    </row>
    <row r="84" spans="1:7" s="77" customFormat="1" ht="20.100000000000001" customHeight="1" x14ac:dyDescent="0.25">
      <c r="A84" s="142"/>
      <c r="B84" s="75" t="s">
        <v>252</v>
      </c>
      <c r="C84" s="75" t="s">
        <v>253</v>
      </c>
      <c r="D84" s="75" t="s">
        <v>254</v>
      </c>
      <c r="E84" s="90">
        <v>1866410</v>
      </c>
      <c r="F84" s="126"/>
    </row>
    <row r="85" spans="1:7" s="77" customFormat="1" ht="20.100000000000001" customHeight="1" x14ac:dyDescent="0.25">
      <c r="A85" s="143"/>
      <c r="B85" s="138" t="s">
        <v>2</v>
      </c>
      <c r="C85" s="139"/>
      <c r="D85" s="140"/>
      <c r="E85" s="84">
        <f>SUM(E74:E84)</f>
        <v>3985078</v>
      </c>
      <c r="F85" s="126"/>
    </row>
    <row r="86" spans="1:7" s="77" customFormat="1" ht="20.100000000000001" customHeight="1" x14ac:dyDescent="0.25">
      <c r="A86" s="141" t="s">
        <v>45</v>
      </c>
      <c r="B86" s="72" t="s">
        <v>255</v>
      </c>
      <c r="C86" s="72" t="s">
        <v>256</v>
      </c>
      <c r="D86" s="72" t="s">
        <v>155</v>
      </c>
      <c r="E86" s="73">
        <v>7120</v>
      </c>
      <c r="F86" s="126"/>
      <c r="G86" s="89"/>
    </row>
    <row r="87" spans="1:7" s="77" customFormat="1" ht="20.100000000000001" customHeight="1" x14ac:dyDescent="0.25">
      <c r="A87" s="142"/>
      <c r="B87" s="72" t="s">
        <v>255</v>
      </c>
      <c r="C87" s="72" t="s">
        <v>257</v>
      </c>
      <c r="D87" s="72" t="s">
        <v>220</v>
      </c>
      <c r="E87" s="73">
        <v>19060</v>
      </c>
      <c r="F87" s="126"/>
      <c r="G87" s="89"/>
    </row>
    <row r="88" spans="1:7" s="77" customFormat="1" ht="20.100000000000001" customHeight="1" x14ac:dyDescent="0.25">
      <c r="A88" s="142"/>
      <c r="B88" s="72" t="s">
        <v>258</v>
      </c>
      <c r="C88" s="72" t="s">
        <v>259</v>
      </c>
      <c r="D88" s="72" t="s">
        <v>161</v>
      </c>
      <c r="E88" s="73">
        <v>25900</v>
      </c>
      <c r="F88" s="126"/>
      <c r="G88" s="89"/>
    </row>
    <row r="89" spans="1:7" s="77" customFormat="1" ht="20.100000000000001" customHeight="1" x14ac:dyDescent="0.25">
      <c r="A89" s="142"/>
      <c r="B89" s="72" t="s">
        <v>260</v>
      </c>
      <c r="C89" s="72" t="s">
        <v>261</v>
      </c>
      <c r="D89" s="72" t="s">
        <v>165</v>
      </c>
      <c r="E89" s="73">
        <v>53760</v>
      </c>
      <c r="F89" s="126"/>
      <c r="G89" s="89"/>
    </row>
    <row r="90" spans="1:7" s="77" customFormat="1" ht="20.100000000000001" customHeight="1" x14ac:dyDescent="0.25">
      <c r="A90" s="142"/>
      <c r="B90" s="72" t="s">
        <v>101</v>
      </c>
      <c r="C90" s="72" t="s">
        <v>262</v>
      </c>
      <c r="D90" s="72" t="s">
        <v>220</v>
      </c>
      <c r="E90" s="73">
        <v>64470</v>
      </c>
      <c r="F90" s="126"/>
      <c r="G90" s="89"/>
    </row>
    <row r="91" spans="1:7" s="77" customFormat="1" ht="20.100000000000001" customHeight="1" x14ac:dyDescent="0.25">
      <c r="A91" s="142"/>
      <c r="B91" s="72" t="s">
        <v>255</v>
      </c>
      <c r="C91" s="72" t="s">
        <v>263</v>
      </c>
      <c r="D91" s="72" t="s">
        <v>208</v>
      </c>
      <c r="E91" s="73">
        <v>68840</v>
      </c>
      <c r="F91" s="126"/>
      <c r="G91" s="89"/>
    </row>
    <row r="92" spans="1:7" s="77" customFormat="1" ht="20.100000000000001" customHeight="1" x14ac:dyDescent="0.25">
      <c r="A92" s="142"/>
      <c r="B92" s="72" t="s">
        <v>260</v>
      </c>
      <c r="C92" s="72" t="s">
        <v>264</v>
      </c>
      <c r="D92" s="72" t="s">
        <v>208</v>
      </c>
      <c r="E92" s="73">
        <v>921970</v>
      </c>
      <c r="F92" s="126"/>
      <c r="G92" s="89"/>
    </row>
    <row r="93" spans="1:7" s="77" customFormat="1" ht="20.100000000000001" customHeight="1" x14ac:dyDescent="0.25">
      <c r="A93" s="143"/>
      <c r="B93" s="138" t="s">
        <v>2</v>
      </c>
      <c r="C93" s="139"/>
      <c r="D93" s="140"/>
      <c r="E93" s="78">
        <f>SUM(E86:E92)</f>
        <v>1161120</v>
      </c>
      <c r="F93" s="126"/>
    </row>
    <row r="94" spans="1:7" s="77" customFormat="1" ht="20.100000000000001" customHeight="1" x14ac:dyDescent="0.25">
      <c r="A94" s="129" t="s">
        <v>265</v>
      </c>
      <c r="B94" s="72" t="s">
        <v>266</v>
      </c>
      <c r="C94" s="72" t="s">
        <v>267</v>
      </c>
      <c r="D94" s="72" t="s">
        <v>142</v>
      </c>
      <c r="E94" s="73">
        <v>19050</v>
      </c>
      <c r="F94" s="126"/>
    </row>
    <row r="95" spans="1:7" s="77" customFormat="1" ht="20.100000000000001" customHeight="1" x14ac:dyDescent="0.25">
      <c r="A95" s="130"/>
      <c r="B95" s="93" t="s">
        <v>266</v>
      </c>
      <c r="C95" s="94" t="s">
        <v>268</v>
      </c>
      <c r="D95" s="95" t="s">
        <v>208</v>
      </c>
      <c r="E95" s="73">
        <v>23040</v>
      </c>
      <c r="F95" s="126"/>
    </row>
    <row r="96" spans="1:7" s="77" customFormat="1" ht="20.100000000000001" customHeight="1" x14ac:dyDescent="0.25">
      <c r="A96" s="131"/>
      <c r="B96" s="138" t="s">
        <v>2</v>
      </c>
      <c r="C96" s="139"/>
      <c r="D96" s="140"/>
      <c r="E96" s="78">
        <f>SUM(E94:E95)</f>
        <v>42090</v>
      </c>
      <c r="F96" s="126"/>
    </row>
    <row r="97" spans="1:6" s="77" customFormat="1" ht="20.100000000000001" customHeight="1" x14ac:dyDescent="0.25">
      <c r="A97" s="129" t="s">
        <v>18</v>
      </c>
      <c r="B97" s="75" t="s">
        <v>76</v>
      </c>
      <c r="C97" s="75" t="s">
        <v>269</v>
      </c>
      <c r="D97" s="75" t="s">
        <v>161</v>
      </c>
      <c r="E97" s="76">
        <v>81000</v>
      </c>
      <c r="F97" s="126"/>
    </row>
    <row r="98" spans="1:6" s="77" customFormat="1" ht="20.100000000000001" customHeight="1" x14ac:dyDescent="0.25">
      <c r="A98" s="130"/>
      <c r="B98" s="75" t="s">
        <v>39</v>
      </c>
      <c r="C98" s="75" t="s">
        <v>270</v>
      </c>
      <c r="D98" s="75" t="s">
        <v>161</v>
      </c>
      <c r="E98" s="76">
        <v>104000</v>
      </c>
      <c r="F98" s="126"/>
    </row>
    <row r="99" spans="1:6" s="77" customFormat="1" ht="20.100000000000001" customHeight="1" x14ac:dyDescent="0.25">
      <c r="A99" s="130"/>
      <c r="B99" s="75" t="s">
        <v>116</v>
      </c>
      <c r="C99" s="75" t="s">
        <v>271</v>
      </c>
      <c r="D99" s="75" t="s">
        <v>254</v>
      </c>
      <c r="E99" s="76">
        <v>790209</v>
      </c>
      <c r="F99" s="126"/>
    </row>
    <row r="100" spans="1:6" s="77" customFormat="1" ht="20.100000000000001" customHeight="1" x14ac:dyDescent="0.25">
      <c r="A100" s="131"/>
      <c r="B100" s="138" t="s">
        <v>2</v>
      </c>
      <c r="C100" s="139"/>
      <c r="D100" s="140"/>
      <c r="E100" s="78">
        <f>SUM(E97:E99)</f>
        <v>975209</v>
      </c>
      <c r="F100" s="126"/>
    </row>
    <row r="101" spans="1:6" s="77" customFormat="1" ht="20.100000000000001" customHeight="1" x14ac:dyDescent="0.25">
      <c r="A101" s="141" t="s">
        <v>272</v>
      </c>
      <c r="B101" s="75" t="s">
        <v>273</v>
      </c>
      <c r="C101" s="75" t="s">
        <v>274</v>
      </c>
      <c r="D101" s="75" t="s">
        <v>144</v>
      </c>
      <c r="E101" s="76">
        <v>18210</v>
      </c>
      <c r="F101" s="126"/>
    </row>
    <row r="102" spans="1:6" s="77" customFormat="1" ht="20.100000000000001" customHeight="1" x14ac:dyDescent="0.25">
      <c r="A102" s="142"/>
      <c r="B102" s="72" t="s">
        <v>275</v>
      </c>
      <c r="C102" s="72" t="s">
        <v>276</v>
      </c>
      <c r="D102" s="72" t="s">
        <v>144</v>
      </c>
      <c r="E102" s="73">
        <v>5235370</v>
      </c>
      <c r="F102" s="126"/>
    </row>
    <row r="103" spans="1:6" s="77" customFormat="1" ht="20.100000000000001" customHeight="1" x14ac:dyDescent="0.25">
      <c r="A103" s="143"/>
      <c r="B103" s="138" t="s">
        <v>2</v>
      </c>
      <c r="C103" s="139"/>
      <c r="D103" s="140"/>
      <c r="E103" s="78">
        <f>SUM(E101:E102)</f>
        <v>5253580</v>
      </c>
      <c r="F103" s="126"/>
    </row>
    <row r="104" spans="1:6" s="77" customFormat="1" ht="20.100000000000001" customHeight="1" x14ac:dyDescent="0.25">
      <c r="A104" s="141" t="s">
        <v>277</v>
      </c>
      <c r="B104" s="81" t="s">
        <v>278</v>
      </c>
      <c r="C104" s="82" t="s">
        <v>279</v>
      </c>
      <c r="D104" s="83" t="s">
        <v>208</v>
      </c>
      <c r="E104" s="76">
        <v>5860</v>
      </c>
      <c r="F104" s="126"/>
    </row>
    <row r="105" spans="1:6" s="77" customFormat="1" ht="20.100000000000001" customHeight="1" x14ac:dyDescent="0.25">
      <c r="A105" s="142"/>
      <c r="B105" s="81" t="s">
        <v>280</v>
      </c>
      <c r="C105" s="82" t="s">
        <v>281</v>
      </c>
      <c r="D105" s="83" t="s">
        <v>167</v>
      </c>
      <c r="E105" s="76">
        <v>9600</v>
      </c>
      <c r="F105" s="126"/>
    </row>
    <row r="106" spans="1:6" s="77" customFormat="1" ht="20.100000000000001" customHeight="1" x14ac:dyDescent="0.25">
      <c r="A106" s="142"/>
      <c r="B106" s="81" t="s">
        <v>282</v>
      </c>
      <c r="C106" s="82" t="s">
        <v>283</v>
      </c>
      <c r="D106" s="83" t="s">
        <v>165</v>
      </c>
      <c r="E106" s="76">
        <v>12200</v>
      </c>
      <c r="F106" s="126"/>
    </row>
    <row r="107" spans="1:6" s="77" customFormat="1" ht="20.100000000000001" customHeight="1" x14ac:dyDescent="0.25">
      <c r="A107" s="142"/>
      <c r="B107" s="81" t="s">
        <v>280</v>
      </c>
      <c r="C107" s="82" t="s">
        <v>284</v>
      </c>
      <c r="D107" s="83" t="s">
        <v>165</v>
      </c>
      <c r="E107" s="76">
        <v>58180</v>
      </c>
      <c r="F107" s="126"/>
    </row>
    <row r="108" spans="1:6" s="77" customFormat="1" ht="20.100000000000001" customHeight="1" x14ac:dyDescent="0.25">
      <c r="A108" s="142"/>
      <c r="B108" s="81" t="s">
        <v>282</v>
      </c>
      <c r="C108" s="82" t="s">
        <v>285</v>
      </c>
      <c r="D108" s="83" t="s">
        <v>208</v>
      </c>
      <c r="E108" s="76">
        <v>86780</v>
      </c>
      <c r="F108" s="126"/>
    </row>
    <row r="109" spans="1:6" s="77" customFormat="1" ht="20.100000000000001" customHeight="1" x14ac:dyDescent="0.25">
      <c r="A109" s="142"/>
      <c r="B109" s="81" t="s">
        <v>286</v>
      </c>
      <c r="C109" s="82" t="s">
        <v>287</v>
      </c>
      <c r="D109" s="83" t="s">
        <v>165</v>
      </c>
      <c r="E109" s="76">
        <v>89440</v>
      </c>
      <c r="F109" s="126"/>
    </row>
    <row r="110" spans="1:6" s="77" customFormat="1" ht="20.100000000000001" customHeight="1" x14ac:dyDescent="0.25">
      <c r="A110" s="142"/>
      <c r="B110" s="81" t="s">
        <v>282</v>
      </c>
      <c r="C110" s="82" t="s">
        <v>288</v>
      </c>
      <c r="D110" s="83" t="s">
        <v>167</v>
      </c>
      <c r="E110" s="76">
        <v>122340</v>
      </c>
      <c r="F110" s="126"/>
    </row>
    <row r="111" spans="1:6" s="77" customFormat="1" ht="20.100000000000001" customHeight="1" x14ac:dyDescent="0.25">
      <c r="A111" s="142"/>
      <c r="B111" s="81" t="s">
        <v>280</v>
      </c>
      <c r="C111" s="82" t="s">
        <v>289</v>
      </c>
      <c r="D111" s="83" t="s">
        <v>144</v>
      </c>
      <c r="E111" s="76">
        <v>161180</v>
      </c>
      <c r="F111" s="126"/>
    </row>
    <row r="112" spans="1:6" s="77" customFormat="1" ht="20.100000000000001" customHeight="1" x14ac:dyDescent="0.25">
      <c r="A112" s="142"/>
      <c r="B112" s="81" t="s">
        <v>282</v>
      </c>
      <c r="C112" s="82" t="s">
        <v>290</v>
      </c>
      <c r="D112" s="83" t="s">
        <v>155</v>
      </c>
      <c r="E112" s="76">
        <v>190900</v>
      </c>
      <c r="F112" s="126"/>
    </row>
    <row r="113" spans="1:6" s="77" customFormat="1" ht="20.100000000000001" customHeight="1" x14ac:dyDescent="0.25">
      <c r="A113" s="142"/>
      <c r="B113" s="81" t="s">
        <v>278</v>
      </c>
      <c r="C113" s="82" t="s">
        <v>291</v>
      </c>
      <c r="D113" s="83" t="s">
        <v>165</v>
      </c>
      <c r="E113" s="76">
        <v>5280195</v>
      </c>
      <c r="F113" s="126"/>
    </row>
    <row r="114" spans="1:6" s="77" customFormat="1" ht="20.100000000000001" customHeight="1" x14ac:dyDescent="0.25">
      <c r="A114" s="142"/>
      <c r="B114" s="81" t="s">
        <v>286</v>
      </c>
      <c r="C114" s="82" t="s">
        <v>292</v>
      </c>
      <c r="D114" s="83" t="s">
        <v>144</v>
      </c>
      <c r="E114" s="76">
        <v>5042720</v>
      </c>
      <c r="F114" s="126"/>
    </row>
    <row r="115" spans="1:6" s="77" customFormat="1" ht="20.100000000000001" customHeight="1" x14ac:dyDescent="0.25">
      <c r="A115" s="143"/>
      <c r="B115" s="138" t="s">
        <v>2</v>
      </c>
      <c r="C115" s="139"/>
      <c r="D115" s="140"/>
      <c r="E115" s="78">
        <f>SUM(E104:E114)</f>
        <v>11059395</v>
      </c>
      <c r="F115" s="126"/>
    </row>
    <row r="116" spans="1:6" s="77" customFormat="1" ht="20.100000000000001" customHeight="1" x14ac:dyDescent="0.25">
      <c r="A116" s="141" t="s">
        <v>46</v>
      </c>
      <c r="B116" s="75" t="s">
        <v>293</v>
      </c>
      <c r="C116" s="75" t="s">
        <v>294</v>
      </c>
      <c r="D116" s="75" t="s">
        <v>161</v>
      </c>
      <c r="E116" s="76">
        <v>947580</v>
      </c>
      <c r="F116" s="126"/>
    </row>
    <row r="117" spans="1:6" s="77" customFormat="1" ht="20.100000000000001" customHeight="1" x14ac:dyDescent="0.25">
      <c r="A117" s="142"/>
      <c r="B117" s="75" t="s">
        <v>293</v>
      </c>
      <c r="C117" s="75" t="s">
        <v>295</v>
      </c>
      <c r="D117" s="75" t="s">
        <v>150</v>
      </c>
      <c r="E117" s="76">
        <v>1102320</v>
      </c>
      <c r="F117" s="126"/>
    </row>
    <row r="118" spans="1:6" s="77" customFormat="1" ht="20.100000000000001" customHeight="1" x14ac:dyDescent="0.25">
      <c r="A118" s="143"/>
      <c r="B118" s="138" t="s">
        <v>2</v>
      </c>
      <c r="C118" s="139"/>
      <c r="D118" s="140"/>
      <c r="E118" s="78">
        <f>SUM(E116:E117)</f>
        <v>2049900</v>
      </c>
      <c r="F118" s="126"/>
    </row>
    <row r="119" spans="1:6" s="77" customFormat="1" ht="20.100000000000001" customHeight="1" x14ac:dyDescent="0.25">
      <c r="A119" s="145" t="s">
        <v>3</v>
      </c>
      <c r="B119" s="72" t="s">
        <v>296</v>
      </c>
      <c r="C119" s="72" t="s">
        <v>297</v>
      </c>
      <c r="D119" s="72" t="s">
        <v>155</v>
      </c>
      <c r="E119" s="96">
        <v>7560</v>
      </c>
      <c r="F119" s="126"/>
    </row>
    <row r="120" spans="1:6" s="77" customFormat="1" ht="20.100000000000001" customHeight="1" x14ac:dyDescent="0.25">
      <c r="A120" s="146"/>
      <c r="B120" s="72" t="s">
        <v>296</v>
      </c>
      <c r="C120" s="72" t="s">
        <v>298</v>
      </c>
      <c r="D120" s="72" t="s">
        <v>161</v>
      </c>
      <c r="E120" s="96">
        <v>15120</v>
      </c>
      <c r="F120" s="126"/>
    </row>
    <row r="121" spans="1:6" s="77" customFormat="1" ht="20.100000000000001" customHeight="1" x14ac:dyDescent="0.25">
      <c r="A121" s="146"/>
      <c r="B121" s="72" t="s">
        <v>299</v>
      </c>
      <c r="C121" s="72" t="s">
        <v>300</v>
      </c>
      <c r="D121" s="72" t="s">
        <v>155</v>
      </c>
      <c r="E121" s="96">
        <v>23399</v>
      </c>
      <c r="F121" s="126"/>
    </row>
    <row r="122" spans="1:6" s="77" customFormat="1" ht="20.100000000000001" customHeight="1" x14ac:dyDescent="0.25">
      <c r="A122" s="146"/>
      <c r="B122" s="72" t="s">
        <v>301</v>
      </c>
      <c r="C122" s="72" t="s">
        <v>302</v>
      </c>
      <c r="D122" s="72" t="s">
        <v>155</v>
      </c>
      <c r="E122" s="96">
        <v>34920</v>
      </c>
      <c r="F122" s="126"/>
    </row>
    <row r="123" spans="1:6" s="77" customFormat="1" ht="20.100000000000001" customHeight="1" x14ac:dyDescent="0.25">
      <c r="A123" s="146"/>
      <c r="B123" s="72" t="s">
        <v>303</v>
      </c>
      <c r="C123" s="72" t="s">
        <v>304</v>
      </c>
      <c r="D123" s="72" t="s">
        <v>144</v>
      </c>
      <c r="E123" s="96">
        <v>126060</v>
      </c>
      <c r="F123" s="126"/>
    </row>
    <row r="124" spans="1:6" s="77" customFormat="1" ht="20.100000000000001" customHeight="1" x14ac:dyDescent="0.25">
      <c r="A124" s="147"/>
      <c r="B124" s="138" t="s">
        <v>2</v>
      </c>
      <c r="C124" s="139"/>
      <c r="D124" s="140"/>
      <c r="E124" s="97">
        <f>SUM(E119:E123)</f>
        <v>207059</v>
      </c>
      <c r="F124" s="126"/>
    </row>
    <row r="125" spans="1:6" s="77" customFormat="1" ht="20.100000000000001" customHeight="1" x14ac:dyDescent="0.25">
      <c r="A125" s="141" t="s">
        <v>305</v>
      </c>
      <c r="B125" s="81" t="s">
        <v>306</v>
      </c>
      <c r="C125" s="82" t="s">
        <v>307</v>
      </c>
      <c r="D125" s="83" t="s">
        <v>136</v>
      </c>
      <c r="E125" s="98">
        <v>1169360</v>
      </c>
      <c r="F125" s="126"/>
    </row>
    <row r="126" spans="1:6" s="77" customFormat="1" ht="20.100000000000001" customHeight="1" x14ac:dyDescent="0.25">
      <c r="A126" s="142"/>
      <c r="B126" s="81" t="s">
        <v>306</v>
      </c>
      <c r="C126" s="82" t="s">
        <v>308</v>
      </c>
      <c r="D126" s="83" t="s">
        <v>142</v>
      </c>
      <c r="E126" s="98">
        <v>2616300</v>
      </c>
      <c r="F126" s="126"/>
    </row>
    <row r="127" spans="1:6" s="77" customFormat="1" ht="20.100000000000001" customHeight="1" x14ac:dyDescent="0.25">
      <c r="A127" s="143"/>
      <c r="B127" s="138" t="s">
        <v>2</v>
      </c>
      <c r="C127" s="139"/>
      <c r="D127" s="140"/>
      <c r="E127" s="97">
        <f>SUM(E125:E126)</f>
        <v>3785660</v>
      </c>
      <c r="F127" s="126"/>
    </row>
    <row r="128" spans="1:6" s="77" customFormat="1" ht="20.100000000000001" customHeight="1" x14ac:dyDescent="0.25">
      <c r="A128" s="141" t="s">
        <v>309</v>
      </c>
      <c r="B128" s="75" t="s">
        <v>310</v>
      </c>
      <c r="C128" s="75" t="s">
        <v>311</v>
      </c>
      <c r="D128" s="75" t="s">
        <v>165</v>
      </c>
      <c r="E128" s="76">
        <v>23180</v>
      </c>
      <c r="F128" s="126"/>
    </row>
    <row r="129" spans="1:6" s="77" customFormat="1" ht="20.100000000000001" customHeight="1" x14ac:dyDescent="0.25">
      <c r="A129" s="142"/>
      <c r="B129" s="75" t="s">
        <v>312</v>
      </c>
      <c r="C129" s="75" t="s">
        <v>313</v>
      </c>
      <c r="D129" s="75" t="s">
        <v>150</v>
      </c>
      <c r="E129" s="76">
        <v>78660</v>
      </c>
      <c r="F129" s="126"/>
    </row>
    <row r="130" spans="1:6" s="77" customFormat="1" ht="20.100000000000001" customHeight="1" x14ac:dyDescent="0.25">
      <c r="A130" s="142"/>
      <c r="B130" s="75" t="s">
        <v>312</v>
      </c>
      <c r="C130" s="75" t="s">
        <v>314</v>
      </c>
      <c r="D130" s="75" t="s">
        <v>208</v>
      </c>
      <c r="E130" s="76">
        <v>254120</v>
      </c>
      <c r="F130" s="126"/>
    </row>
    <row r="131" spans="1:6" s="77" customFormat="1" ht="20.100000000000001" customHeight="1" x14ac:dyDescent="0.25">
      <c r="A131" s="142"/>
      <c r="B131" s="75" t="s">
        <v>310</v>
      </c>
      <c r="C131" s="75" t="s">
        <v>315</v>
      </c>
      <c r="D131" s="75" t="s">
        <v>208</v>
      </c>
      <c r="E131" s="76">
        <v>432560</v>
      </c>
      <c r="F131" s="126"/>
    </row>
    <row r="132" spans="1:6" s="77" customFormat="1" ht="20.100000000000001" customHeight="1" x14ac:dyDescent="0.25">
      <c r="A132" s="142"/>
      <c r="B132" s="75" t="s">
        <v>312</v>
      </c>
      <c r="C132" s="75" t="s">
        <v>316</v>
      </c>
      <c r="D132" s="75" t="s">
        <v>161</v>
      </c>
      <c r="E132" s="76">
        <v>497420</v>
      </c>
      <c r="F132" s="126"/>
    </row>
    <row r="133" spans="1:6" s="77" customFormat="1" ht="20.100000000000001" customHeight="1" x14ac:dyDescent="0.25">
      <c r="A133" s="142"/>
      <c r="B133" s="75" t="s">
        <v>312</v>
      </c>
      <c r="C133" s="75" t="s">
        <v>317</v>
      </c>
      <c r="D133" s="75" t="s">
        <v>155</v>
      </c>
      <c r="E133" s="76">
        <v>549499</v>
      </c>
      <c r="F133" s="126"/>
    </row>
    <row r="134" spans="1:6" s="77" customFormat="1" ht="20.100000000000001" customHeight="1" x14ac:dyDescent="0.25">
      <c r="A134" s="142"/>
      <c r="B134" s="75" t="s">
        <v>310</v>
      </c>
      <c r="C134" s="75" t="s">
        <v>318</v>
      </c>
      <c r="D134" s="75" t="s">
        <v>161</v>
      </c>
      <c r="E134" s="76">
        <v>658340</v>
      </c>
      <c r="F134" s="126"/>
    </row>
    <row r="135" spans="1:6" s="77" customFormat="1" ht="20.100000000000001" customHeight="1" x14ac:dyDescent="0.25">
      <c r="A135" s="142"/>
      <c r="B135" s="75" t="s">
        <v>310</v>
      </c>
      <c r="C135" s="75" t="s">
        <v>319</v>
      </c>
      <c r="D135" s="75" t="s">
        <v>155</v>
      </c>
      <c r="E135" s="76">
        <v>2582410</v>
      </c>
      <c r="F135" s="126"/>
    </row>
    <row r="136" spans="1:6" s="77" customFormat="1" ht="20.100000000000001" customHeight="1" x14ac:dyDescent="0.25">
      <c r="A136" s="143"/>
      <c r="B136" s="144" t="s">
        <v>2</v>
      </c>
      <c r="C136" s="144"/>
      <c r="D136" s="144"/>
      <c r="E136" s="78">
        <f>SUM(E128:E135)</f>
        <v>5076189</v>
      </c>
      <c r="F136" s="126"/>
    </row>
    <row r="137" spans="1:6" s="77" customFormat="1" ht="20.100000000000001" customHeight="1" x14ac:dyDescent="0.25">
      <c r="A137" s="141" t="s">
        <v>8</v>
      </c>
      <c r="B137" s="75" t="s">
        <v>320</v>
      </c>
      <c r="C137" s="75" t="s">
        <v>321</v>
      </c>
      <c r="D137" s="75" t="s">
        <v>150</v>
      </c>
      <c r="E137" s="76">
        <v>108916</v>
      </c>
      <c r="F137" s="126"/>
    </row>
    <row r="138" spans="1:6" s="77" customFormat="1" ht="20.100000000000001" customHeight="1" x14ac:dyDescent="0.25">
      <c r="A138" s="142"/>
      <c r="B138" s="75" t="s">
        <v>322</v>
      </c>
      <c r="C138" s="75" t="s">
        <v>323</v>
      </c>
      <c r="D138" s="75" t="s">
        <v>155</v>
      </c>
      <c r="E138" s="76">
        <v>314140</v>
      </c>
      <c r="F138" s="126"/>
    </row>
    <row r="139" spans="1:6" s="77" customFormat="1" ht="20.100000000000001" customHeight="1" x14ac:dyDescent="0.25">
      <c r="A139" s="142"/>
      <c r="B139" s="75" t="s">
        <v>320</v>
      </c>
      <c r="C139" s="75" t="s">
        <v>324</v>
      </c>
      <c r="D139" s="75" t="s">
        <v>161</v>
      </c>
      <c r="E139" s="76">
        <v>1032580</v>
      </c>
      <c r="F139" s="126"/>
    </row>
    <row r="140" spans="1:6" s="77" customFormat="1" ht="20.100000000000001" customHeight="1" x14ac:dyDescent="0.25">
      <c r="A140" s="142"/>
      <c r="B140" s="75" t="s">
        <v>325</v>
      </c>
      <c r="C140" s="75" t="s">
        <v>326</v>
      </c>
      <c r="D140" s="75" t="s">
        <v>150</v>
      </c>
      <c r="E140" s="76">
        <v>1130380</v>
      </c>
      <c r="F140" s="126"/>
    </row>
    <row r="141" spans="1:6" s="77" customFormat="1" ht="20.100000000000001" customHeight="1" x14ac:dyDescent="0.25">
      <c r="A141" s="142"/>
      <c r="B141" s="75" t="s">
        <v>325</v>
      </c>
      <c r="C141" s="75" t="s">
        <v>327</v>
      </c>
      <c r="D141" s="75" t="s">
        <v>161</v>
      </c>
      <c r="E141" s="76">
        <v>1277550</v>
      </c>
      <c r="F141" s="126"/>
    </row>
    <row r="142" spans="1:6" s="77" customFormat="1" ht="20.100000000000001" customHeight="1" x14ac:dyDescent="0.25">
      <c r="A142" s="142"/>
      <c r="B142" s="75" t="s">
        <v>328</v>
      </c>
      <c r="C142" s="75" t="s">
        <v>329</v>
      </c>
      <c r="D142" s="75" t="s">
        <v>161</v>
      </c>
      <c r="E142" s="76">
        <v>1930769</v>
      </c>
      <c r="F142" s="126"/>
    </row>
    <row r="143" spans="1:6" s="77" customFormat="1" ht="20.100000000000001" customHeight="1" x14ac:dyDescent="0.25">
      <c r="A143" s="142"/>
      <c r="B143" s="75" t="s">
        <v>328</v>
      </c>
      <c r="C143" s="75" t="s">
        <v>330</v>
      </c>
      <c r="D143" s="75" t="s">
        <v>150</v>
      </c>
      <c r="E143" s="76">
        <v>2567435</v>
      </c>
      <c r="F143" s="126"/>
    </row>
    <row r="144" spans="1:6" s="77" customFormat="1" ht="20.100000000000001" customHeight="1" x14ac:dyDescent="0.25">
      <c r="A144" s="142"/>
      <c r="B144" s="81" t="s">
        <v>328</v>
      </c>
      <c r="C144" s="82" t="s">
        <v>331</v>
      </c>
      <c r="D144" s="83" t="s">
        <v>254</v>
      </c>
      <c r="E144" s="76">
        <v>3686509</v>
      </c>
      <c r="F144" s="126"/>
    </row>
    <row r="145" spans="1:6" s="77" customFormat="1" ht="20.100000000000001" customHeight="1" x14ac:dyDescent="0.25">
      <c r="A145" s="142"/>
      <c r="B145" s="81" t="s">
        <v>328</v>
      </c>
      <c r="C145" s="82" t="s">
        <v>332</v>
      </c>
      <c r="D145" s="83" t="s">
        <v>144</v>
      </c>
      <c r="E145" s="76">
        <v>4656636</v>
      </c>
      <c r="F145" s="126"/>
    </row>
    <row r="146" spans="1:6" s="77" customFormat="1" ht="20.100000000000001" customHeight="1" x14ac:dyDescent="0.25">
      <c r="A146" s="143"/>
      <c r="B146" s="138" t="s">
        <v>2</v>
      </c>
      <c r="C146" s="139"/>
      <c r="D146" s="140"/>
      <c r="E146" s="78">
        <f>SUM(E137:E145)</f>
        <v>16704915</v>
      </c>
      <c r="F146" s="126"/>
    </row>
    <row r="147" spans="1:6" s="77" customFormat="1" ht="20.100000000000001" customHeight="1" x14ac:dyDescent="0.25">
      <c r="A147" s="141" t="s">
        <v>333</v>
      </c>
      <c r="B147" s="75" t="s">
        <v>334</v>
      </c>
      <c r="C147" s="75" t="s">
        <v>335</v>
      </c>
      <c r="D147" s="75" t="s">
        <v>167</v>
      </c>
      <c r="E147" s="76">
        <v>7140</v>
      </c>
      <c r="F147" s="126"/>
    </row>
    <row r="148" spans="1:6" s="77" customFormat="1" ht="20.100000000000001" customHeight="1" x14ac:dyDescent="0.25">
      <c r="A148" s="142"/>
      <c r="B148" s="75" t="s">
        <v>336</v>
      </c>
      <c r="C148" s="75" t="s">
        <v>337</v>
      </c>
      <c r="D148" s="75" t="s">
        <v>161</v>
      </c>
      <c r="E148" s="76">
        <v>18160</v>
      </c>
      <c r="F148" s="126"/>
    </row>
    <row r="149" spans="1:6" s="77" customFormat="1" ht="20.100000000000001" customHeight="1" x14ac:dyDescent="0.25">
      <c r="A149" s="142"/>
      <c r="B149" s="75" t="s">
        <v>338</v>
      </c>
      <c r="C149" s="75" t="s">
        <v>339</v>
      </c>
      <c r="D149" s="75" t="s">
        <v>208</v>
      </c>
      <c r="E149" s="76">
        <v>19020</v>
      </c>
      <c r="F149" s="126"/>
    </row>
    <row r="150" spans="1:6" s="77" customFormat="1" ht="20.100000000000001" customHeight="1" x14ac:dyDescent="0.25">
      <c r="A150" s="142"/>
      <c r="B150" s="75" t="s">
        <v>338</v>
      </c>
      <c r="C150" s="75" t="s">
        <v>340</v>
      </c>
      <c r="D150" s="75" t="s">
        <v>144</v>
      </c>
      <c r="E150" s="76">
        <v>19440</v>
      </c>
      <c r="F150" s="126"/>
    </row>
    <row r="151" spans="1:6" s="77" customFormat="1" ht="20.100000000000001" customHeight="1" x14ac:dyDescent="0.25">
      <c r="A151" s="142"/>
      <c r="B151" s="75" t="s">
        <v>336</v>
      </c>
      <c r="C151" s="75" t="s">
        <v>341</v>
      </c>
      <c r="D151" s="75" t="s">
        <v>208</v>
      </c>
      <c r="E151" s="76">
        <v>22800</v>
      </c>
      <c r="F151" s="126"/>
    </row>
    <row r="152" spans="1:6" s="77" customFormat="1" ht="20.100000000000001" customHeight="1" x14ac:dyDescent="0.25">
      <c r="A152" s="142"/>
      <c r="B152" s="75" t="s">
        <v>338</v>
      </c>
      <c r="C152" s="75" t="s">
        <v>342</v>
      </c>
      <c r="D152" s="75" t="s">
        <v>167</v>
      </c>
      <c r="E152" s="76">
        <v>55620</v>
      </c>
      <c r="F152" s="126"/>
    </row>
    <row r="153" spans="1:6" s="77" customFormat="1" ht="20.100000000000001" customHeight="1" x14ac:dyDescent="0.25">
      <c r="A153" s="142"/>
      <c r="B153" s="75" t="s">
        <v>334</v>
      </c>
      <c r="C153" s="75" t="s">
        <v>343</v>
      </c>
      <c r="D153" s="75" t="s">
        <v>165</v>
      </c>
      <c r="E153" s="76">
        <v>57240</v>
      </c>
      <c r="F153" s="126"/>
    </row>
    <row r="154" spans="1:6" s="77" customFormat="1" ht="20.100000000000001" customHeight="1" x14ac:dyDescent="0.25">
      <c r="A154" s="142"/>
      <c r="B154" s="75" t="s">
        <v>334</v>
      </c>
      <c r="C154" s="75" t="s">
        <v>344</v>
      </c>
      <c r="D154" s="75" t="s">
        <v>144</v>
      </c>
      <c r="E154" s="76">
        <v>93400</v>
      </c>
      <c r="F154" s="126"/>
    </row>
    <row r="155" spans="1:6" s="77" customFormat="1" ht="20.100000000000001" customHeight="1" x14ac:dyDescent="0.25">
      <c r="A155" s="142"/>
      <c r="B155" s="75" t="s">
        <v>338</v>
      </c>
      <c r="C155" s="75" t="s">
        <v>345</v>
      </c>
      <c r="D155" s="75" t="s">
        <v>165</v>
      </c>
      <c r="E155" s="76">
        <v>341500</v>
      </c>
      <c r="F155" s="126"/>
    </row>
    <row r="156" spans="1:6" s="77" customFormat="1" ht="20.100000000000001" customHeight="1" x14ac:dyDescent="0.25">
      <c r="A156" s="142"/>
      <c r="B156" s="75" t="s">
        <v>346</v>
      </c>
      <c r="C156" s="75" t="s">
        <v>347</v>
      </c>
      <c r="D156" s="75" t="s">
        <v>161</v>
      </c>
      <c r="E156" s="76">
        <v>3425726</v>
      </c>
      <c r="F156" s="126"/>
    </row>
    <row r="157" spans="1:6" s="77" customFormat="1" ht="20.100000000000001" customHeight="1" x14ac:dyDescent="0.25">
      <c r="A157" s="142"/>
      <c r="B157" s="75" t="s">
        <v>348</v>
      </c>
      <c r="C157" s="75" t="s">
        <v>349</v>
      </c>
      <c r="D157" s="75" t="s">
        <v>155</v>
      </c>
      <c r="E157" s="76">
        <v>4996000</v>
      </c>
      <c r="F157" s="126"/>
    </row>
    <row r="158" spans="1:6" s="77" customFormat="1" ht="20.100000000000001" customHeight="1" x14ac:dyDescent="0.25">
      <c r="A158" s="142"/>
      <c r="B158" s="75" t="s">
        <v>346</v>
      </c>
      <c r="C158" s="75" t="s">
        <v>350</v>
      </c>
      <c r="D158" s="75" t="s">
        <v>208</v>
      </c>
      <c r="E158" s="76">
        <v>20479324</v>
      </c>
      <c r="F158" s="126"/>
    </row>
    <row r="159" spans="1:6" s="77" customFormat="1" ht="20.100000000000001" customHeight="1" x14ac:dyDescent="0.25">
      <c r="A159" s="143"/>
      <c r="B159" s="138" t="s">
        <v>2</v>
      </c>
      <c r="C159" s="139"/>
      <c r="D159" s="140"/>
      <c r="E159" s="78">
        <f>SUM(E147:E158)</f>
        <v>29535370</v>
      </c>
      <c r="F159" s="126"/>
    </row>
    <row r="160" spans="1:6" s="77" customFormat="1" ht="20.100000000000001" customHeight="1" x14ac:dyDescent="0.25">
      <c r="A160" s="141" t="s">
        <v>22</v>
      </c>
      <c r="B160" s="99" t="s">
        <v>351</v>
      </c>
      <c r="C160" s="99" t="s">
        <v>352</v>
      </c>
      <c r="D160" s="99" t="s">
        <v>353</v>
      </c>
      <c r="E160" s="100">
        <v>3585</v>
      </c>
      <c r="F160" s="126"/>
    </row>
    <row r="161" spans="1:6" s="77" customFormat="1" ht="20.100000000000001" customHeight="1" x14ac:dyDescent="0.25">
      <c r="A161" s="142"/>
      <c r="B161" s="75" t="s">
        <v>354</v>
      </c>
      <c r="C161" s="75" t="s">
        <v>355</v>
      </c>
      <c r="D161" s="75" t="s">
        <v>353</v>
      </c>
      <c r="E161" s="76">
        <v>20642</v>
      </c>
      <c r="F161" s="126"/>
    </row>
    <row r="162" spans="1:6" s="77" customFormat="1" ht="20.100000000000001" customHeight="1" x14ac:dyDescent="0.25">
      <c r="A162" s="142"/>
      <c r="B162" s="75" t="s">
        <v>356</v>
      </c>
      <c r="C162" s="75" t="s">
        <v>357</v>
      </c>
      <c r="D162" s="75" t="s">
        <v>161</v>
      </c>
      <c r="E162" s="76">
        <v>359311</v>
      </c>
      <c r="F162" s="126"/>
    </row>
    <row r="163" spans="1:6" s="77" customFormat="1" ht="20.100000000000001" customHeight="1" x14ac:dyDescent="0.25">
      <c r="A163" s="142"/>
      <c r="B163" s="75" t="s">
        <v>354</v>
      </c>
      <c r="C163" s="75" t="s">
        <v>358</v>
      </c>
      <c r="D163" s="75" t="s">
        <v>161</v>
      </c>
      <c r="E163" s="76">
        <v>360180</v>
      </c>
      <c r="F163" s="126"/>
    </row>
    <row r="164" spans="1:6" s="77" customFormat="1" ht="20.100000000000001" customHeight="1" x14ac:dyDescent="0.25">
      <c r="A164" s="142"/>
      <c r="B164" s="75" t="s">
        <v>356</v>
      </c>
      <c r="C164" s="75" t="s">
        <v>359</v>
      </c>
      <c r="D164" s="75" t="s">
        <v>208</v>
      </c>
      <c r="E164" s="76">
        <v>561020</v>
      </c>
      <c r="F164" s="126"/>
    </row>
    <row r="165" spans="1:6" s="77" customFormat="1" ht="20.100000000000001" customHeight="1" x14ac:dyDescent="0.25">
      <c r="A165" s="142"/>
      <c r="B165" s="75" t="s">
        <v>351</v>
      </c>
      <c r="C165" s="75" t="s">
        <v>360</v>
      </c>
      <c r="D165" s="75" t="s">
        <v>161</v>
      </c>
      <c r="E165" s="76">
        <v>907600</v>
      </c>
      <c r="F165" s="126"/>
    </row>
    <row r="166" spans="1:6" s="77" customFormat="1" ht="20.100000000000001" customHeight="1" x14ac:dyDescent="0.25">
      <c r="A166" s="142"/>
      <c r="B166" s="75" t="s">
        <v>361</v>
      </c>
      <c r="C166" s="75" t="s">
        <v>362</v>
      </c>
      <c r="D166" s="75" t="s">
        <v>161</v>
      </c>
      <c r="E166" s="76">
        <v>952320</v>
      </c>
      <c r="F166" s="126"/>
    </row>
    <row r="167" spans="1:6" s="77" customFormat="1" ht="20.100000000000001" customHeight="1" x14ac:dyDescent="0.25">
      <c r="A167" s="142"/>
      <c r="B167" s="75" t="s">
        <v>363</v>
      </c>
      <c r="C167" s="75" t="s">
        <v>364</v>
      </c>
      <c r="D167" s="75" t="s">
        <v>208</v>
      </c>
      <c r="E167" s="76">
        <v>4198540</v>
      </c>
      <c r="F167" s="126"/>
    </row>
    <row r="168" spans="1:6" s="77" customFormat="1" ht="20.100000000000001" customHeight="1" x14ac:dyDescent="0.25">
      <c r="A168" s="142"/>
      <c r="B168" s="75" t="s">
        <v>363</v>
      </c>
      <c r="C168" s="75" t="s">
        <v>365</v>
      </c>
      <c r="D168" s="75" t="s">
        <v>161</v>
      </c>
      <c r="E168" s="76">
        <v>10613222</v>
      </c>
      <c r="F168" s="126"/>
    </row>
    <row r="169" spans="1:6" s="77" customFormat="1" ht="20.100000000000001" customHeight="1" thickBot="1" x14ac:dyDescent="0.3">
      <c r="A169" s="142"/>
      <c r="B169" s="148" t="s">
        <v>2</v>
      </c>
      <c r="C169" s="149"/>
      <c r="D169" s="150"/>
      <c r="E169" s="97">
        <f>SUM(E160:E168)</f>
        <v>17976420</v>
      </c>
      <c r="F169" s="126"/>
    </row>
    <row r="170" spans="1:6" s="77" customFormat="1" ht="20.100000000000001" customHeight="1" thickBot="1" x14ac:dyDescent="0.25">
      <c r="A170" s="151" t="s">
        <v>1</v>
      </c>
      <c r="B170" s="152"/>
      <c r="C170" s="152"/>
      <c r="D170" s="152"/>
      <c r="E170" s="101">
        <f>SUM(E169,E159,E146,E136,E127,E124,E118,E115,E103,E100,E96,E93,E85,E73,E69,E48,E43,E41,E33,E29,E23,E15,E9)</f>
        <v>172451683</v>
      </c>
      <c r="F170" s="127"/>
    </row>
    <row r="171" spans="1:6" x14ac:dyDescent="0.25">
      <c r="E171" s="102"/>
    </row>
  </sheetData>
  <mergeCells count="49">
    <mergeCell ref="A160:A169"/>
    <mergeCell ref="B169:D169"/>
    <mergeCell ref="A170:D170"/>
    <mergeCell ref="A128:A136"/>
    <mergeCell ref="B136:D136"/>
    <mergeCell ref="A137:A146"/>
    <mergeCell ref="B146:D146"/>
    <mergeCell ref="A147:A159"/>
    <mergeCell ref="B159:D159"/>
    <mergeCell ref="A116:A118"/>
    <mergeCell ref="B118:D118"/>
    <mergeCell ref="A119:A124"/>
    <mergeCell ref="B124:D124"/>
    <mergeCell ref="A125:A127"/>
    <mergeCell ref="B127:D127"/>
    <mergeCell ref="A97:A100"/>
    <mergeCell ref="B100:D100"/>
    <mergeCell ref="A101:A103"/>
    <mergeCell ref="B103:D103"/>
    <mergeCell ref="A104:A115"/>
    <mergeCell ref="B115:D115"/>
    <mergeCell ref="A74:A85"/>
    <mergeCell ref="B85:D85"/>
    <mergeCell ref="A86:A93"/>
    <mergeCell ref="B93:D93"/>
    <mergeCell ref="A94:A96"/>
    <mergeCell ref="B96:D96"/>
    <mergeCell ref="A44:A48"/>
    <mergeCell ref="B48:D48"/>
    <mergeCell ref="A49:A69"/>
    <mergeCell ref="B69:D69"/>
    <mergeCell ref="A70:A73"/>
    <mergeCell ref="B73:D73"/>
    <mergeCell ref="A2:E2"/>
    <mergeCell ref="A4:A9"/>
    <mergeCell ref="F4:F170"/>
    <mergeCell ref="B9:D9"/>
    <mergeCell ref="A10:A15"/>
    <mergeCell ref="B15:D15"/>
    <mergeCell ref="A16:A23"/>
    <mergeCell ref="B23:D23"/>
    <mergeCell ref="A24:A29"/>
    <mergeCell ref="B29:D29"/>
    <mergeCell ref="A30:A33"/>
    <mergeCell ref="B33:D33"/>
    <mergeCell ref="A34:A41"/>
    <mergeCell ref="B41:D41"/>
    <mergeCell ref="A42:A43"/>
    <mergeCell ref="B43:D43"/>
  </mergeCells>
  <printOptions horizontalCentered="1"/>
  <pageMargins left="0" right="0" top="0.35433070866141736" bottom="0.35433070866141736" header="0.11811023622047245" footer="0.11811023622047245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8"/>
  <sheetViews>
    <sheetView zoomScale="70" zoomScaleNormal="70" workbookViewId="0">
      <selection activeCell="C25" sqref="C25"/>
    </sheetView>
  </sheetViews>
  <sheetFormatPr defaultRowHeight="15" x14ac:dyDescent="0.25"/>
  <cols>
    <col min="1" max="1" width="39.28515625" customWidth="1"/>
    <col min="2" max="2" width="23.85546875" customWidth="1"/>
    <col min="3" max="3" width="24" customWidth="1"/>
    <col min="4" max="4" width="22.5703125" customWidth="1"/>
    <col min="5" max="5" width="22.85546875" customWidth="1"/>
    <col min="6" max="6" width="24.28515625" customWidth="1"/>
  </cols>
  <sheetData>
    <row r="1" spans="1:6" ht="19.5" thickBot="1" x14ac:dyDescent="0.3">
      <c r="F1" s="1" t="s">
        <v>38</v>
      </c>
    </row>
    <row r="2" spans="1:6" ht="43.9" customHeight="1" thickBot="1" x14ac:dyDescent="0.3">
      <c r="A2" s="153" t="s">
        <v>366</v>
      </c>
      <c r="B2" s="154"/>
      <c r="C2" s="154"/>
      <c r="D2" s="154"/>
      <c r="E2" s="154"/>
      <c r="F2" s="155"/>
    </row>
    <row r="3" spans="1:6" ht="37.15" customHeight="1" thickBot="1" x14ac:dyDescent="0.3">
      <c r="A3" s="156" t="s">
        <v>15</v>
      </c>
      <c r="B3" s="158" t="s">
        <v>0</v>
      </c>
      <c r="C3" s="159"/>
      <c r="D3" s="159"/>
      <c r="E3" s="160"/>
      <c r="F3" s="161" t="s">
        <v>2</v>
      </c>
    </row>
    <row r="4" spans="1:6" ht="37.15" customHeight="1" thickBot="1" x14ac:dyDescent="0.3">
      <c r="A4" s="157"/>
      <c r="B4" s="104">
        <v>1323</v>
      </c>
      <c r="C4" s="105">
        <v>1611</v>
      </c>
      <c r="D4" s="104">
        <v>1621</v>
      </c>
      <c r="E4" s="104">
        <v>1549</v>
      </c>
      <c r="F4" s="162"/>
    </row>
    <row r="5" spans="1:6" ht="36.75" customHeight="1" x14ac:dyDescent="0.3">
      <c r="A5" s="106" t="s">
        <v>305</v>
      </c>
      <c r="B5" s="107"/>
      <c r="C5" s="107"/>
      <c r="D5" s="107"/>
      <c r="E5" s="107">
        <v>70000</v>
      </c>
      <c r="F5" s="108">
        <f t="shared" ref="F5:F16" si="0">SUM(B5:E5)</f>
        <v>70000</v>
      </c>
    </row>
    <row r="6" spans="1:6" ht="36.75" customHeight="1" x14ac:dyDescent="0.3">
      <c r="A6" s="109" t="s">
        <v>29</v>
      </c>
      <c r="B6" s="110"/>
      <c r="C6" s="110"/>
      <c r="D6" s="110">
        <v>7000</v>
      </c>
      <c r="E6" s="110"/>
      <c r="F6" s="108">
        <f t="shared" si="0"/>
        <v>7000</v>
      </c>
    </row>
    <row r="7" spans="1:6" ht="36.75" customHeight="1" x14ac:dyDescent="0.3">
      <c r="A7" s="109" t="s">
        <v>367</v>
      </c>
      <c r="B7" s="110"/>
      <c r="C7" s="110"/>
      <c r="D7" s="110"/>
      <c r="E7" s="110">
        <v>71000</v>
      </c>
      <c r="F7" s="108">
        <f t="shared" si="0"/>
        <v>71000</v>
      </c>
    </row>
    <row r="8" spans="1:6" ht="36.75" customHeight="1" x14ac:dyDescent="0.3">
      <c r="A8" s="109" t="s">
        <v>180</v>
      </c>
      <c r="B8" s="110"/>
      <c r="C8" s="110"/>
      <c r="D8" s="110"/>
      <c r="E8" s="110">
        <v>100000</v>
      </c>
      <c r="F8" s="108">
        <f t="shared" si="0"/>
        <v>100000</v>
      </c>
    </row>
    <row r="9" spans="1:6" ht="36.75" customHeight="1" x14ac:dyDescent="0.3">
      <c r="A9" s="109" t="s">
        <v>368</v>
      </c>
      <c r="B9" s="110"/>
      <c r="C9" s="110"/>
      <c r="D9" s="110"/>
      <c r="E9" s="110">
        <v>15000</v>
      </c>
      <c r="F9" s="108">
        <f t="shared" si="0"/>
        <v>15000</v>
      </c>
    </row>
    <row r="10" spans="1:6" s="111" customFormat="1" ht="36.75" customHeight="1" x14ac:dyDescent="0.3">
      <c r="A10" s="109" t="s">
        <v>369</v>
      </c>
      <c r="B10" s="110">
        <v>1375</v>
      </c>
      <c r="C10" s="110"/>
      <c r="D10" s="110">
        <v>20191</v>
      </c>
      <c r="E10" s="110">
        <v>100000</v>
      </c>
      <c r="F10" s="108">
        <f t="shared" si="0"/>
        <v>121566</v>
      </c>
    </row>
    <row r="11" spans="1:6" ht="36.75" customHeight="1" x14ac:dyDescent="0.3">
      <c r="A11" s="109" t="s">
        <v>333</v>
      </c>
      <c r="B11" s="110"/>
      <c r="C11" s="110"/>
      <c r="D11" s="110"/>
      <c r="E11" s="110">
        <v>50000</v>
      </c>
      <c r="F11" s="108">
        <f t="shared" si="0"/>
        <v>50000</v>
      </c>
    </row>
    <row r="12" spans="1:6" ht="36.75" customHeight="1" x14ac:dyDescent="0.3">
      <c r="A12" s="109" t="s">
        <v>370</v>
      </c>
      <c r="B12" s="110"/>
      <c r="C12" s="110"/>
      <c r="D12" s="110"/>
      <c r="E12" s="110">
        <v>50000</v>
      </c>
      <c r="F12" s="108">
        <f t="shared" si="0"/>
        <v>50000</v>
      </c>
    </row>
    <row r="13" spans="1:6" ht="36.75" customHeight="1" x14ac:dyDescent="0.3">
      <c r="A13" s="109" t="s">
        <v>26</v>
      </c>
      <c r="B13" s="110"/>
      <c r="C13" s="110"/>
      <c r="D13" s="110">
        <v>13000</v>
      </c>
      <c r="E13" s="110"/>
      <c r="F13" s="108">
        <f t="shared" si="0"/>
        <v>13000</v>
      </c>
    </row>
    <row r="14" spans="1:6" ht="36.75" customHeight="1" x14ac:dyDescent="0.3">
      <c r="A14" s="109" t="s">
        <v>46</v>
      </c>
      <c r="B14" s="110"/>
      <c r="C14" s="110">
        <v>4000</v>
      </c>
      <c r="D14" s="110">
        <v>2000</v>
      </c>
      <c r="E14" s="110"/>
      <c r="F14" s="108">
        <f t="shared" si="0"/>
        <v>6000</v>
      </c>
    </row>
    <row r="15" spans="1:6" ht="36.75" customHeight="1" x14ac:dyDescent="0.3">
      <c r="A15" s="109" t="s">
        <v>265</v>
      </c>
      <c r="B15" s="110"/>
      <c r="C15" s="110"/>
      <c r="D15" s="110"/>
      <c r="E15" s="110">
        <v>60000</v>
      </c>
      <c r="F15" s="108">
        <f t="shared" si="0"/>
        <v>60000</v>
      </c>
    </row>
    <row r="16" spans="1:6" ht="36.75" customHeight="1" thickBot="1" x14ac:dyDescent="0.35">
      <c r="A16" s="112" t="s">
        <v>8</v>
      </c>
      <c r="B16" s="113"/>
      <c r="C16" s="113">
        <v>9000</v>
      </c>
      <c r="D16" s="113">
        <v>12000</v>
      </c>
      <c r="E16" s="113"/>
      <c r="F16" s="108">
        <f t="shared" si="0"/>
        <v>21000</v>
      </c>
    </row>
    <row r="17" spans="1:6" ht="36" customHeight="1" thickBot="1" x14ac:dyDescent="0.35">
      <c r="A17" s="114" t="s">
        <v>1</v>
      </c>
      <c r="B17" s="115">
        <f>SUM(B5:B16)</f>
        <v>1375</v>
      </c>
      <c r="C17" s="116">
        <f>SUM(C5:C16)</f>
        <v>13000</v>
      </c>
      <c r="D17" s="115">
        <f>SUM(D5:D16)</f>
        <v>54191</v>
      </c>
      <c r="E17" s="116">
        <f>SUM(E5:E16)</f>
        <v>516000</v>
      </c>
      <c r="F17" s="117">
        <f>SUM(F5:F16)</f>
        <v>584566</v>
      </c>
    </row>
    <row r="18" spans="1:6" x14ac:dyDescent="0.25">
      <c r="A18" s="4"/>
    </row>
  </sheetData>
  <mergeCells count="4">
    <mergeCell ref="A2:F2"/>
    <mergeCell ref="A3:A4"/>
    <mergeCell ref="B3:E3"/>
    <mergeCell ref="F3:F4"/>
  </mergeCells>
  <printOptions horizontalCentered="1" verticalCentered="1"/>
  <pageMargins left="0" right="0" top="0" bottom="0" header="0.51181102362204722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3"/>
  <sheetViews>
    <sheetView topLeftCell="A37" zoomScale="90" zoomScaleNormal="90" workbookViewId="0">
      <selection activeCell="E45" sqref="E45"/>
    </sheetView>
  </sheetViews>
  <sheetFormatPr defaultColWidth="9.140625" defaultRowHeight="15" x14ac:dyDescent="0.25"/>
  <cols>
    <col min="1" max="1" width="36.28515625" style="8" customWidth="1"/>
    <col min="2" max="2" width="44.85546875" style="8" customWidth="1"/>
    <col min="3" max="3" width="23.140625" style="8" customWidth="1"/>
    <col min="4" max="4" width="22.42578125" style="8" customWidth="1"/>
    <col min="5" max="5" width="22.85546875" style="8" customWidth="1"/>
    <col min="6" max="6" width="25.7109375" style="8" customWidth="1"/>
    <col min="7" max="7" width="19.140625" style="8" bestFit="1" customWidth="1"/>
    <col min="8" max="16384" width="9.140625" style="8"/>
  </cols>
  <sheetData>
    <row r="1" spans="1:6" ht="19.5" thickBot="1" x14ac:dyDescent="0.3">
      <c r="F1" s="9" t="s">
        <v>36</v>
      </c>
    </row>
    <row r="2" spans="1:6" ht="35.1" customHeight="1" thickBot="1" x14ac:dyDescent="0.3">
      <c r="A2" s="163" t="s">
        <v>12</v>
      </c>
      <c r="B2" s="164"/>
      <c r="C2" s="164"/>
      <c r="D2" s="164"/>
      <c r="E2" s="164"/>
      <c r="F2" s="165"/>
    </row>
    <row r="3" spans="1:6" ht="37.5" customHeight="1" x14ac:dyDescent="0.25">
      <c r="A3" s="60" t="s">
        <v>14</v>
      </c>
      <c r="B3" s="56" t="s">
        <v>9</v>
      </c>
      <c r="C3" s="57" t="s">
        <v>4</v>
      </c>
      <c r="D3" s="56" t="s">
        <v>0</v>
      </c>
      <c r="E3" s="58" t="s">
        <v>10</v>
      </c>
      <c r="F3" s="64" t="s">
        <v>7</v>
      </c>
    </row>
    <row r="4" spans="1:6" ht="24.95" customHeight="1" x14ac:dyDescent="0.25">
      <c r="A4" s="186" t="s">
        <v>21</v>
      </c>
      <c r="B4" s="33" t="s">
        <v>65</v>
      </c>
      <c r="C4" s="33" t="s">
        <v>66</v>
      </c>
      <c r="D4" s="33" t="s">
        <v>13</v>
      </c>
      <c r="E4" s="62">
        <v>193660</v>
      </c>
      <c r="F4" s="169" t="s">
        <v>6</v>
      </c>
    </row>
    <row r="5" spans="1:6" ht="24.95" customHeight="1" x14ac:dyDescent="0.25">
      <c r="A5" s="187"/>
      <c r="B5" s="33" t="s">
        <v>63</v>
      </c>
      <c r="C5" s="33" t="s">
        <v>64</v>
      </c>
      <c r="D5" s="33" t="s">
        <v>13</v>
      </c>
      <c r="E5" s="62">
        <v>707000</v>
      </c>
      <c r="F5" s="169"/>
    </row>
    <row r="6" spans="1:6" ht="24.95" customHeight="1" x14ac:dyDescent="0.25">
      <c r="A6" s="187"/>
      <c r="B6" s="33" t="s">
        <v>80</v>
      </c>
      <c r="C6" s="33" t="s">
        <v>81</v>
      </c>
      <c r="D6" s="33" t="s">
        <v>5</v>
      </c>
      <c r="E6" s="62">
        <v>1778990</v>
      </c>
      <c r="F6" s="169"/>
    </row>
    <row r="7" spans="1:6" ht="24.95" customHeight="1" x14ac:dyDescent="0.25">
      <c r="A7" s="188"/>
      <c r="B7" s="170" t="s">
        <v>2</v>
      </c>
      <c r="C7" s="171"/>
      <c r="D7" s="172"/>
      <c r="E7" s="35">
        <f>SUM(E4:E6)</f>
        <v>2679650</v>
      </c>
      <c r="F7" s="169"/>
    </row>
    <row r="8" spans="1:6" ht="24.95" customHeight="1" x14ac:dyDescent="0.25">
      <c r="A8" s="186" t="s">
        <v>19</v>
      </c>
      <c r="B8" s="13" t="s">
        <v>32</v>
      </c>
      <c r="C8" s="13" t="s">
        <v>82</v>
      </c>
      <c r="D8" s="13" t="s">
        <v>13</v>
      </c>
      <c r="E8" s="63">
        <v>50000</v>
      </c>
      <c r="F8" s="169"/>
    </row>
    <row r="9" spans="1:6" ht="24.95" customHeight="1" x14ac:dyDescent="0.25">
      <c r="A9" s="187"/>
      <c r="B9" s="13" t="s">
        <v>127</v>
      </c>
      <c r="C9" s="13" t="s">
        <v>128</v>
      </c>
      <c r="D9" s="13" t="s">
        <v>51</v>
      </c>
      <c r="E9" s="63">
        <v>2011610</v>
      </c>
      <c r="F9" s="169"/>
    </row>
    <row r="10" spans="1:6" ht="24.95" customHeight="1" x14ac:dyDescent="0.25">
      <c r="A10" s="187"/>
      <c r="B10" s="13" t="s">
        <v>32</v>
      </c>
      <c r="C10" s="13" t="s">
        <v>129</v>
      </c>
      <c r="D10" s="13" t="s">
        <v>51</v>
      </c>
      <c r="E10" s="63">
        <v>2048140</v>
      </c>
      <c r="F10" s="169"/>
    </row>
    <row r="11" spans="1:6" ht="24.95" customHeight="1" x14ac:dyDescent="0.25">
      <c r="A11" s="188"/>
      <c r="B11" s="166" t="s">
        <v>2</v>
      </c>
      <c r="C11" s="167"/>
      <c r="D11" s="168"/>
      <c r="E11" s="14">
        <f>SUM(E8:E10)</f>
        <v>4109750</v>
      </c>
      <c r="F11" s="169"/>
    </row>
    <row r="12" spans="1:6" ht="24.95" customHeight="1" x14ac:dyDescent="0.25">
      <c r="A12" s="186" t="s">
        <v>41</v>
      </c>
      <c r="B12" s="13" t="s">
        <v>56</v>
      </c>
      <c r="C12" s="13" t="s">
        <v>57</v>
      </c>
      <c r="D12" s="13" t="s">
        <v>20</v>
      </c>
      <c r="E12" s="63">
        <v>64100</v>
      </c>
      <c r="F12" s="169"/>
    </row>
    <row r="13" spans="1:6" ht="24.95" customHeight="1" x14ac:dyDescent="0.25">
      <c r="A13" s="187"/>
      <c r="B13" s="13" t="s">
        <v>52</v>
      </c>
      <c r="C13" s="13" t="s">
        <v>53</v>
      </c>
      <c r="D13" s="13" t="s">
        <v>13</v>
      </c>
      <c r="E13" s="63">
        <v>142380</v>
      </c>
      <c r="F13" s="169"/>
    </row>
    <row r="14" spans="1:6" ht="24.95" customHeight="1" x14ac:dyDescent="0.25">
      <c r="A14" s="187"/>
      <c r="B14" s="13" t="s">
        <v>54</v>
      </c>
      <c r="C14" s="13" t="s">
        <v>55</v>
      </c>
      <c r="D14" s="13" t="s">
        <v>13</v>
      </c>
      <c r="E14" s="63">
        <v>766952</v>
      </c>
      <c r="F14" s="169"/>
    </row>
    <row r="15" spans="1:6" ht="24.95" customHeight="1" x14ac:dyDescent="0.25">
      <c r="A15" s="187"/>
      <c r="B15" s="13" t="s">
        <v>83</v>
      </c>
      <c r="C15" s="13" t="s">
        <v>84</v>
      </c>
      <c r="D15" s="13" t="s">
        <v>51</v>
      </c>
      <c r="E15" s="63">
        <v>2138480</v>
      </c>
      <c r="F15" s="169"/>
    </row>
    <row r="16" spans="1:6" ht="24.95" customHeight="1" x14ac:dyDescent="0.25">
      <c r="A16" s="187"/>
      <c r="B16" s="59" t="s">
        <v>85</v>
      </c>
      <c r="C16" s="59" t="s">
        <v>86</v>
      </c>
      <c r="D16" s="59" t="s">
        <v>20</v>
      </c>
      <c r="E16" s="63">
        <v>2989860</v>
      </c>
      <c r="F16" s="169"/>
    </row>
    <row r="17" spans="1:6" ht="24.95" customHeight="1" x14ac:dyDescent="0.25">
      <c r="A17" s="187"/>
      <c r="B17" s="13" t="s">
        <v>87</v>
      </c>
      <c r="C17" s="13" t="s">
        <v>88</v>
      </c>
      <c r="D17" s="13" t="s">
        <v>5</v>
      </c>
      <c r="E17" s="63">
        <v>3241800</v>
      </c>
      <c r="F17" s="169"/>
    </row>
    <row r="18" spans="1:6" ht="24.95" customHeight="1" x14ac:dyDescent="0.25">
      <c r="A18" s="187"/>
      <c r="B18" s="13" t="s">
        <v>89</v>
      </c>
      <c r="C18" s="13" t="s">
        <v>90</v>
      </c>
      <c r="D18" s="13" t="s">
        <v>20</v>
      </c>
      <c r="E18" s="63">
        <v>3500000</v>
      </c>
      <c r="F18" s="169"/>
    </row>
    <row r="19" spans="1:6" ht="24.95" customHeight="1" x14ac:dyDescent="0.25">
      <c r="A19" s="187"/>
      <c r="B19" s="13" t="s">
        <v>91</v>
      </c>
      <c r="C19" s="13" t="s">
        <v>92</v>
      </c>
      <c r="D19" s="13" t="s">
        <v>20</v>
      </c>
      <c r="E19" s="63">
        <v>6091492</v>
      </c>
      <c r="F19" s="169"/>
    </row>
    <row r="20" spans="1:6" ht="24.95" customHeight="1" x14ac:dyDescent="0.25">
      <c r="A20" s="187"/>
      <c r="B20" s="13" t="s">
        <v>94</v>
      </c>
      <c r="C20" s="13" t="s">
        <v>95</v>
      </c>
      <c r="D20" s="13" t="s">
        <v>5</v>
      </c>
      <c r="E20" s="63">
        <v>3000000</v>
      </c>
      <c r="F20" s="169"/>
    </row>
    <row r="21" spans="1:6" ht="24.95" customHeight="1" x14ac:dyDescent="0.25">
      <c r="A21" s="187"/>
      <c r="B21" s="13" t="s">
        <v>52</v>
      </c>
      <c r="C21" s="13" t="s">
        <v>98</v>
      </c>
      <c r="D21" s="13" t="s">
        <v>51</v>
      </c>
      <c r="E21" s="63">
        <v>3000000</v>
      </c>
      <c r="F21" s="169"/>
    </row>
    <row r="22" spans="1:6" ht="24.95" customHeight="1" x14ac:dyDescent="0.25">
      <c r="A22" s="188"/>
      <c r="B22" s="166" t="s">
        <v>2</v>
      </c>
      <c r="C22" s="167"/>
      <c r="D22" s="168"/>
      <c r="E22" s="14">
        <f>SUM(E12:E21)</f>
        <v>24935064</v>
      </c>
      <c r="F22" s="169"/>
    </row>
    <row r="23" spans="1:6" ht="24.95" customHeight="1" x14ac:dyDescent="0.25">
      <c r="A23" s="186" t="s">
        <v>45</v>
      </c>
      <c r="B23" s="13" t="s">
        <v>44</v>
      </c>
      <c r="C23" s="13" t="s">
        <v>100</v>
      </c>
      <c r="D23" s="13" t="s">
        <v>5</v>
      </c>
      <c r="E23" s="63">
        <v>4930110</v>
      </c>
      <c r="F23" s="169"/>
    </row>
    <row r="24" spans="1:6" ht="24.95" customHeight="1" x14ac:dyDescent="0.25">
      <c r="A24" s="187"/>
      <c r="B24" s="13" t="s">
        <v>101</v>
      </c>
      <c r="C24" s="13" t="s">
        <v>102</v>
      </c>
      <c r="D24" s="13" t="s">
        <v>5</v>
      </c>
      <c r="E24" s="63">
        <v>5360230</v>
      </c>
      <c r="F24" s="169"/>
    </row>
    <row r="25" spans="1:6" ht="24.95" customHeight="1" x14ac:dyDescent="0.25">
      <c r="A25" s="188"/>
      <c r="B25" s="166" t="s">
        <v>2</v>
      </c>
      <c r="C25" s="167"/>
      <c r="D25" s="168"/>
      <c r="E25" s="14">
        <f>SUM(E23:E24)</f>
        <v>10290340</v>
      </c>
      <c r="F25" s="169"/>
    </row>
    <row r="26" spans="1:6" ht="24.95" customHeight="1" x14ac:dyDescent="0.25">
      <c r="A26" s="186" t="s">
        <v>18</v>
      </c>
      <c r="B26" s="13" t="s">
        <v>39</v>
      </c>
      <c r="C26" s="13" t="s">
        <v>74</v>
      </c>
      <c r="D26" s="13" t="s">
        <v>20</v>
      </c>
      <c r="E26" s="63">
        <v>49140</v>
      </c>
      <c r="F26" s="169"/>
    </row>
    <row r="27" spans="1:6" ht="24.95" customHeight="1" x14ac:dyDescent="0.25">
      <c r="A27" s="187"/>
      <c r="B27" s="13" t="s">
        <v>47</v>
      </c>
      <c r="C27" s="13" t="s">
        <v>71</v>
      </c>
      <c r="D27" s="13" t="s">
        <v>5</v>
      </c>
      <c r="E27" s="63">
        <v>53160</v>
      </c>
      <c r="F27" s="169"/>
    </row>
    <row r="28" spans="1:6" ht="24.95" customHeight="1" x14ac:dyDescent="0.25">
      <c r="A28" s="187"/>
      <c r="B28" s="13" t="s">
        <v>47</v>
      </c>
      <c r="C28" s="13" t="s">
        <v>70</v>
      </c>
      <c r="D28" s="13" t="s">
        <v>20</v>
      </c>
      <c r="E28" s="63">
        <v>127500</v>
      </c>
      <c r="F28" s="169"/>
    </row>
    <row r="29" spans="1:6" ht="24.95" customHeight="1" x14ac:dyDescent="0.25">
      <c r="A29" s="187"/>
      <c r="B29" s="13" t="s">
        <v>72</v>
      </c>
      <c r="C29" s="13" t="s">
        <v>73</v>
      </c>
      <c r="D29" s="13" t="s">
        <v>20</v>
      </c>
      <c r="E29" s="63">
        <v>145750</v>
      </c>
      <c r="F29" s="169"/>
    </row>
    <row r="30" spans="1:6" ht="24.95" customHeight="1" x14ac:dyDescent="0.25">
      <c r="A30" s="187"/>
      <c r="B30" s="13" t="s">
        <v>39</v>
      </c>
      <c r="C30" s="13" t="s">
        <v>103</v>
      </c>
      <c r="D30" s="13" t="s">
        <v>13</v>
      </c>
      <c r="E30" s="63">
        <v>400000</v>
      </c>
      <c r="F30" s="169"/>
    </row>
    <row r="31" spans="1:6" ht="24.95" customHeight="1" x14ac:dyDescent="0.25">
      <c r="A31" s="187"/>
      <c r="B31" s="13" t="s">
        <v>104</v>
      </c>
      <c r="C31" s="13" t="s">
        <v>105</v>
      </c>
      <c r="D31" s="13" t="s">
        <v>20</v>
      </c>
      <c r="E31" s="63">
        <v>679860</v>
      </c>
      <c r="F31" s="169"/>
    </row>
    <row r="32" spans="1:6" ht="24.95" customHeight="1" x14ac:dyDescent="0.25">
      <c r="A32" s="187"/>
      <c r="B32" s="13" t="s">
        <v>67</v>
      </c>
      <c r="C32" s="13" t="s">
        <v>68</v>
      </c>
      <c r="D32" s="13" t="s">
        <v>13</v>
      </c>
      <c r="E32" s="63">
        <v>1036040</v>
      </c>
      <c r="F32" s="169"/>
    </row>
    <row r="33" spans="1:6" ht="24.95" customHeight="1" x14ac:dyDescent="0.25">
      <c r="A33" s="187"/>
      <c r="B33" s="13" t="s">
        <v>72</v>
      </c>
      <c r="C33" s="13" t="s">
        <v>106</v>
      </c>
      <c r="D33" s="13" t="s">
        <v>5</v>
      </c>
      <c r="E33" s="63">
        <v>1102580</v>
      </c>
      <c r="F33" s="169"/>
    </row>
    <row r="34" spans="1:6" ht="24.95" customHeight="1" x14ac:dyDescent="0.25">
      <c r="A34" s="187"/>
      <c r="B34" s="13" t="s">
        <v>107</v>
      </c>
      <c r="C34" s="13" t="s">
        <v>108</v>
      </c>
      <c r="D34" s="13" t="s">
        <v>5</v>
      </c>
      <c r="E34" s="63">
        <v>1117980</v>
      </c>
      <c r="F34" s="169"/>
    </row>
    <row r="35" spans="1:6" ht="24.95" customHeight="1" x14ac:dyDescent="0.25">
      <c r="A35" s="187"/>
      <c r="B35" s="13" t="s">
        <v>76</v>
      </c>
      <c r="C35" s="13" t="s">
        <v>109</v>
      </c>
      <c r="D35" s="13" t="s">
        <v>20</v>
      </c>
      <c r="E35" s="63">
        <v>1315820</v>
      </c>
      <c r="F35" s="169"/>
    </row>
    <row r="36" spans="1:6" ht="24.95" customHeight="1" x14ac:dyDescent="0.25">
      <c r="A36" s="187"/>
      <c r="B36" s="13" t="s">
        <v>48</v>
      </c>
      <c r="C36" s="13" t="s">
        <v>110</v>
      </c>
      <c r="D36" s="13" t="s">
        <v>5</v>
      </c>
      <c r="E36" s="63">
        <v>1406170</v>
      </c>
      <c r="F36" s="169"/>
    </row>
    <row r="37" spans="1:6" ht="24.95" customHeight="1" x14ac:dyDescent="0.25">
      <c r="A37" s="187"/>
      <c r="B37" s="13" t="s">
        <v>116</v>
      </c>
      <c r="C37" s="13" t="s">
        <v>117</v>
      </c>
      <c r="D37" s="13" t="s">
        <v>13</v>
      </c>
      <c r="E37" s="63">
        <v>2500000</v>
      </c>
      <c r="F37" s="169"/>
    </row>
    <row r="38" spans="1:6" ht="24.95" customHeight="1" x14ac:dyDescent="0.25">
      <c r="A38" s="187"/>
      <c r="B38" s="13" t="s">
        <v>69</v>
      </c>
      <c r="C38" s="13" t="s">
        <v>118</v>
      </c>
      <c r="D38" s="13" t="s">
        <v>13</v>
      </c>
      <c r="E38" s="63">
        <v>2500000</v>
      </c>
      <c r="F38" s="169"/>
    </row>
    <row r="39" spans="1:6" ht="24.95" customHeight="1" x14ac:dyDescent="0.25">
      <c r="A39" s="187"/>
      <c r="B39" s="13" t="s">
        <v>72</v>
      </c>
      <c r="C39" s="13" t="s">
        <v>119</v>
      </c>
      <c r="D39" s="13" t="s">
        <v>13</v>
      </c>
      <c r="E39" s="63">
        <v>2500000</v>
      </c>
      <c r="F39" s="169"/>
    </row>
    <row r="40" spans="1:6" ht="27" customHeight="1" x14ac:dyDescent="0.25">
      <c r="A40" s="188"/>
      <c r="B40" s="166" t="s">
        <v>2</v>
      </c>
      <c r="C40" s="167"/>
      <c r="D40" s="168"/>
      <c r="E40" s="14">
        <f>SUM(E26:E39)</f>
        <v>14934000</v>
      </c>
      <c r="F40" s="169"/>
    </row>
    <row r="41" spans="1:6" ht="27" customHeight="1" x14ac:dyDescent="0.25">
      <c r="A41" s="186" t="s">
        <v>31</v>
      </c>
      <c r="B41" s="13" t="s">
        <v>125</v>
      </c>
      <c r="C41" s="13" t="s">
        <v>130</v>
      </c>
      <c r="D41" s="13" t="s">
        <v>20</v>
      </c>
      <c r="E41" s="63">
        <v>3000000</v>
      </c>
      <c r="F41" s="32"/>
    </row>
    <row r="42" spans="1:6" ht="27" customHeight="1" x14ac:dyDescent="0.25">
      <c r="A42" s="188"/>
      <c r="B42" s="166" t="s">
        <v>2</v>
      </c>
      <c r="C42" s="167"/>
      <c r="D42" s="168"/>
      <c r="E42" s="14">
        <f>SUM(E41)</f>
        <v>3000000</v>
      </c>
      <c r="F42" s="32"/>
    </row>
    <row r="43" spans="1:6" ht="27" customHeight="1" x14ac:dyDescent="0.25">
      <c r="A43" s="186" t="s">
        <v>22</v>
      </c>
      <c r="B43" s="13" t="s">
        <v>354</v>
      </c>
      <c r="C43" s="13" t="s">
        <v>373</v>
      </c>
      <c r="D43" s="13" t="s">
        <v>5</v>
      </c>
      <c r="E43" s="63">
        <v>3000000</v>
      </c>
      <c r="F43" s="32"/>
    </row>
    <row r="44" spans="1:6" ht="27" customHeight="1" x14ac:dyDescent="0.25">
      <c r="A44" s="187"/>
      <c r="B44" s="13" t="s">
        <v>354</v>
      </c>
      <c r="C44" s="13" t="s">
        <v>374</v>
      </c>
      <c r="D44" s="13" t="s">
        <v>20</v>
      </c>
      <c r="E44" s="63">
        <v>3000000</v>
      </c>
      <c r="F44" s="32"/>
    </row>
    <row r="45" spans="1:6" ht="27" customHeight="1" x14ac:dyDescent="0.25">
      <c r="A45" s="187"/>
      <c r="B45" s="13" t="s">
        <v>354</v>
      </c>
      <c r="C45" s="13" t="s">
        <v>375</v>
      </c>
      <c r="D45" s="13" t="s">
        <v>13</v>
      </c>
      <c r="E45" s="63">
        <v>6000000</v>
      </c>
      <c r="F45" s="32"/>
    </row>
    <row r="46" spans="1:6" ht="27" customHeight="1" thickBot="1" x14ac:dyDescent="0.3">
      <c r="A46" s="195"/>
      <c r="B46" s="196" t="s">
        <v>2</v>
      </c>
      <c r="C46" s="197"/>
      <c r="D46" s="197"/>
      <c r="E46" s="118">
        <f>SUM(E43:E45)</f>
        <v>12000000</v>
      </c>
      <c r="F46" s="32"/>
    </row>
    <row r="47" spans="1:6" ht="30" customHeight="1" thickBot="1" x14ac:dyDescent="0.3">
      <c r="A47" s="173" t="s">
        <v>1</v>
      </c>
      <c r="B47" s="174"/>
      <c r="C47" s="174"/>
      <c r="D47" s="175"/>
      <c r="E47" s="36">
        <f>SUM(E46,E42,E40,E25,E22,E11,E7)</f>
        <v>71948804</v>
      </c>
      <c r="F47" s="37"/>
    </row>
    <row r="48" spans="1:6" ht="15.75" thickBot="1" x14ac:dyDescent="0.3"/>
    <row r="49" spans="1:6" ht="35.1" customHeight="1" thickBot="1" x14ac:dyDescent="0.3">
      <c r="A49" s="176" t="s">
        <v>11</v>
      </c>
      <c r="B49" s="177"/>
      <c r="C49" s="177"/>
      <c r="D49" s="177"/>
      <c r="E49" s="177"/>
      <c r="F49" s="178"/>
    </row>
    <row r="50" spans="1:6" ht="37.5" x14ac:dyDescent="0.25">
      <c r="A50" s="60" t="s">
        <v>14</v>
      </c>
      <c r="B50" s="56" t="s">
        <v>9</v>
      </c>
      <c r="C50" s="56" t="s">
        <v>4</v>
      </c>
      <c r="D50" s="56" t="s">
        <v>0</v>
      </c>
      <c r="E50" s="56" t="s">
        <v>10</v>
      </c>
      <c r="F50" s="64" t="s">
        <v>7</v>
      </c>
    </row>
    <row r="51" spans="1:6" ht="18.75" x14ac:dyDescent="0.25">
      <c r="A51" s="193" t="s">
        <v>45</v>
      </c>
      <c r="B51" s="13" t="s">
        <v>44</v>
      </c>
      <c r="C51" s="13" t="s">
        <v>58</v>
      </c>
      <c r="D51" s="13" t="s">
        <v>51</v>
      </c>
      <c r="E51" s="63">
        <v>69120</v>
      </c>
      <c r="F51" s="32"/>
    </row>
    <row r="52" spans="1:6" ht="18.75" x14ac:dyDescent="0.25">
      <c r="A52" s="193"/>
      <c r="B52" s="13" t="s">
        <v>44</v>
      </c>
      <c r="C52" s="13" t="s">
        <v>59</v>
      </c>
      <c r="D52" s="13" t="s">
        <v>20</v>
      </c>
      <c r="E52" s="63">
        <v>85560</v>
      </c>
      <c r="F52" s="32"/>
    </row>
    <row r="53" spans="1:6" ht="18.75" x14ac:dyDescent="0.25">
      <c r="A53" s="193"/>
      <c r="B53" s="194" t="s">
        <v>2</v>
      </c>
      <c r="C53" s="194"/>
      <c r="D53" s="194"/>
      <c r="E53" s="61">
        <f>SUM(E51:E52)</f>
        <v>154680</v>
      </c>
      <c r="F53" s="32"/>
    </row>
    <row r="54" spans="1:6" ht="25.5" customHeight="1" x14ac:dyDescent="0.25">
      <c r="A54" s="180" t="s">
        <v>41</v>
      </c>
      <c r="B54" s="13" t="s">
        <v>89</v>
      </c>
      <c r="C54" s="13" t="s">
        <v>93</v>
      </c>
      <c r="D54" s="13" t="s">
        <v>5</v>
      </c>
      <c r="E54" s="63">
        <v>3500000</v>
      </c>
      <c r="F54" s="32"/>
    </row>
    <row r="55" spans="1:6" ht="25.5" customHeight="1" x14ac:dyDescent="0.25">
      <c r="A55" s="180"/>
      <c r="B55" s="13" t="s">
        <v>87</v>
      </c>
      <c r="C55" s="13" t="s">
        <v>99</v>
      </c>
      <c r="D55" s="13" t="s">
        <v>20</v>
      </c>
      <c r="E55" s="63">
        <v>3053600</v>
      </c>
      <c r="F55" s="32"/>
    </row>
    <row r="56" spans="1:6" ht="25.5" customHeight="1" x14ac:dyDescent="0.25">
      <c r="A56" s="180"/>
      <c r="B56" s="13" t="s">
        <v>96</v>
      </c>
      <c r="C56" s="13" t="s">
        <v>97</v>
      </c>
      <c r="D56" s="13" t="s">
        <v>5</v>
      </c>
      <c r="E56" s="63">
        <v>3000000</v>
      </c>
      <c r="F56" s="32"/>
    </row>
    <row r="57" spans="1:6" ht="25.5" customHeight="1" x14ac:dyDescent="0.25">
      <c r="A57" s="181"/>
      <c r="B57" s="170"/>
      <c r="C57" s="171"/>
      <c r="D57" s="171"/>
      <c r="E57" s="34">
        <f>SUM(E54:E56)</f>
        <v>9553600</v>
      </c>
      <c r="F57" s="32"/>
    </row>
    <row r="58" spans="1:6" ht="31.5" customHeight="1" x14ac:dyDescent="0.25">
      <c r="A58" s="182" t="s">
        <v>3</v>
      </c>
      <c r="B58" s="13" t="s">
        <v>42</v>
      </c>
      <c r="C58" s="13" t="s">
        <v>62</v>
      </c>
      <c r="D58" s="13" t="s">
        <v>5</v>
      </c>
      <c r="E58" s="63">
        <v>380000</v>
      </c>
      <c r="F58" s="179" t="s">
        <v>6</v>
      </c>
    </row>
    <row r="59" spans="1:6" ht="30" customHeight="1" x14ac:dyDescent="0.25">
      <c r="A59" s="182"/>
      <c r="B59" s="13" t="s">
        <v>60</v>
      </c>
      <c r="C59" s="13" t="s">
        <v>61</v>
      </c>
      <c r="D59" s="13" t="s">
        <v>5</v>
      </c>
      <c r="E59" s="63">
        <v>547580</v>
      </c>
      <c r="F59" s="179"/>
    </row>
    <row r="60" spans="1:6" ht="30" customHeight="1" x14ac:dyDescent="0.25">
      <c r="A60" s="182"/>
      <c r="B60" s="13" t="s">
        <v>42</v>
      </c>
      <c r="C60" s="13" t="s">
        <v>43</v>
      </c>
      <c r="D60" s="13" t="s">
        <v>13</v>
      </c>
      <c r="E60" s="63">
        <v>673170</v>
      </c>
      <c r="F60" s="179"/>
    </row>
    <row r="61" spans="1:6" ht="30" customHeight="1" x14ac:dyDescent="0.25">
      <c r="A61" s="182"/>
      <c r="B61" s="166" t="s">
        <v>2</v>
      </c>
      <c r="C61" s="167"/>
      <c r="D61" s="168"/>
      <c r="E61" s="14">
        <f>SUM(E58:E60)</f>
        <v>1600750</v>
      </c>
      <c r="F61" s="179"/>
    </row>
    <row r="62" spans="1:6" ht="30" customHeight="1" x14ac:dyDescent="0.25">
      <c r="A62" s="190" t="s">
        <v>18</v>
      </c>
      <c r="B62" s="13" t="s">
        <v>67</v>
      </c>
      <c r="C62" s="13" t="s">
        <v>111</v>
      </c>
      <c r="D62" s="13" t="s">
        <v>5</v>
      </c>
      <c r="E62" s="63">
        <v>2140820</v>
      </c>
      <c r="F62" s="179"/>
    </row>
    <row r="63" spans="1:6" ht="30" customHeight="1" x14ac:dyDescent="0.25">
      <c r="A63" s="191"/>
      <c r="B63" s="13" t="s">
        <v>112</v>
      </c>
      <c r="C63" s="13" t="s">
        <v>113</v>
      </c>
      <c r="D63" s="13" t="s">
        <v>20</v>
      </c>
      <c r="E63" s="63">
        <v>2147780</v>
      </c>
      <c r="F63" s="179"/>
    </row>
    <row r="64" spans="1:6" ht="30" customHeight="1" x14ac:dyDescent="0.25">
      <c r="A64" s="191"/>
      <c r="B64" s="13" t="s">
        <v>69</v>
      </c>
      <c r="C64" s="13" t="s">
        <v>114</v>
      </c>
      <c r="D64" s="13" t="s">
        <v>5</v>
      </c>
      <c r="E64" s="63">
        <v>1500000</v>
      </c>
      <c r="F64" s="179"/>
    </row>
    <row r="65" spans="1:6" ht="30" customHeight="1" x14ac:dyDescent="0.25">
      <c r="A65" s="191"/>
      <c r="B65" s="13" t="s">
        <v>49</v>
      </c>
      <c r="C65" s="13" t="s">
        <v>115</v>
      </c>
      <c r="D65" s="13" t="s">
        <v>13</v>
      </c>
      <c r="E65" s="63">
        <v>1500000</v>
      </c>
      <c r="F65" s="179"/>
    </row>
    <row r="66" spans="1:6" ht="30" customHeight="1" x14ac:dyDescent="0.25">
      <c r="A66" s="191"/>
      <c r="B66" s="13" t="s">
        <v>112</v>
      </c>
      <c r="C66" s="13" t="s">
        <v>120</v>
      </c>
      <c r="D66" s="13" t="s">
        <v>13</v>
      </c>
      <c r="E66" s="63">
        <v>2000000</v>
      </c>
      <c r="F66" s="179"/>
    </row>
    <row r="67" spans="1:6" ht="30" customHeight="1" x14ac:dyDescent="0.25">
      <c r="A67" s="191"/>
      <c r="B67" s="13" t="s">
        <v>48</v>
      </c>
      <c r="C67" s="13" t="s">
        <v>75</v>
      </c>
      <c r="D67" s="13" t="s">
        <v>13</v>
      </c>
      <c r="E67" s="63">
        <v>2000000</v>
      </c>
      <c r="F67" s="179"/>
    </row>
    <row r="68" spans="1:6" ht="30" customHeight="1" x14ac:dyDescent="0.25">
      <c r="A68" s="192"/>
      <c r="B68" s="183" t="s">
        <v>2</v>
      </c>
      <c r="C68" s="184"/>
      <c r="D68" s="185"/>
      <c r="E68" s="10">
        <f>SUM(E62:E67)</f>
        <v>11288600</v>
      </c>
      <c r="F68" s="179"/>
    </row>
    <row r="69" spans="1:6" ht="30" customHeight="1" x14ac:dyDescent="0.25">
      <c r="A69" s="189" t="s">
        <v>31</v>
      </c>
      <c r="B69" s="13" t="s">
        <v>121</v>
      </c>
      <c r="C69" s="13" t="s">
        <v>122</v>
      </c>
      <c r="D69" s="13" t="s">
        <v>5</v>
      </c>
      <c r="E69" s="63">
        <v>64600</v>
      </c>
      <c r="F69" s="179"/>
    </row>
    <row r="70" spans="1:6" ht="30" customHeight="1" x14ac:dyDescent="0.25">
      <c r="A70" s="189"/>
      <c r="B70" s="13" t="s">
        <v>123</v>
      </c>
      <c r="C70" s="13" t="s">
        <v>124</v>
      </c>
      <c r="D70" s="13" t="s">
        <v>20</v>
      </c>
      <c r="E70" s="63">
        <v>104080</v>
      </c>
      <c r="F70" s="179"/>
    </row>
    <row r="71" spans="1:6" ht="30" customHeight="1" x14ac:dyDescent="0.25">
      <c r="A71" s="189"/>
      <c r="B71" s="13" t="s">
        <v>125</v>
      </c>
      <c r="C71" s="13" t="s">
        <v>126</v>
      </c>
      <c r="D71" s="13" t="s">
        <v>13</v>
      </c>
      <c r="E71" s="63">
        <v>547600</v>
      </c>
      <c r="F71" s="179"/>
    </row>
    <row r="72" spans="1:6" ht="30" customHeight="1" thickBot="1" x14ac:dyDescent="0.3">
      <c r="A72" s="189"/>
      <c r="B72" s="183" t="s">
        <v>2</v>
      </c>
      <c r="C72" s="184"/>
      <c r="D72" s="185"/>
      <c r="E72" s="10">
        <f>SUM(E69:E71)</f>
        <v>716280</v>
      </c>
      <c r="F72" s="179"/>
    </row>
    <row r="73" spans="1:6" ht="30" customHeight="1" thickBot="1" x14ac:dyDescent="0.3">
      <c r="A73" s="173" t="s">
        <v>1</v>
      </c>
      <c r="B73" s="174"/>
      <c r="C73" s="174"/>
      <c r="D73" s="174"/>
      <c r="E73" s="11">
        <f>SUM(E72,E68,E61,E57,E53)</f>
        <v>23313910</v>
      </c>
      <c r="F73" s="12"/>
    </row>
  </sheetData>
  <mergeCells count="30">
    <mergeCell ref="B25:D25"/>
    <mergeCell ref="A8:A11"/>
    <mergeCell ref="A69:A72"/>
    <mergeCell ref="A62:A68"/>
    <mergeCell ref="B68:D68"/>
    <mergeCell ref="A12:A22"/>
    <mergeCell ref="A51:A53"/>
    <mergeCell ref="B53:D53"/>
    <mergeCell ref="A26:A40"/>
    <mergeCell ref="B40:D40"/>
    <mergeCell ref="A41:A42"/>
    <mergeCell ref="B42:D42"/>
    <mergeCell ref="A43:A46"/>
    <mergeCell ref="B46:D46"/>
    <mergeCell ref="A2:F2"/>
    <mergeCell ref="B22:D22"/>
    <mergeCell ref="F4:F40"/>
    <mergeCell ref="B7:D7"/>
    <mergeCell ref="A73:D73"/>
    <mergeCell ref="A47:D47"/>
    <mergeCell ref="A49:F49"/>
    <mergeCell ref="F58:F72"/>
    <mergeCell ref="B61:D61"/>
    <mergeCell ref="A54:A57"/>
    <mergeCell ref="B57:D57"/>
    <mergeCell ref="A58:A61"/>
    <mergeCell ref="B72:D72"/>
    <mergeCell ref="A23:A25"/>
    <mergeCell ref="A4:A7"/>
    <mergeCell ref="B11:D11"/>
  </mergeCells>
  <printOptions horizontalCentered="1"/>
  <pageMargins left="0.9055118110236221" right="0.70866141732283472" top="0.55118110236220474" bottom="0.55118110236220474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0"/>
  <sheetViews>
    <sheetView zoomScale="90" zoomScaleNormal="90" workbookViewId="0">
      <selection activeCell="A2" sqref="A2:G2"/>
    </sheetView>
  </sheetViews>
  <sheetFormatPr defaultRowHeight="15" x14ac:dyDescent="0.25"/>
  <cols>
    <col min="1" max="1" width="35.140625" customWidth="1"/>
    <col min="2" max="2" width="17.42578125" customWidth="1"/>
    <col min="3" max="3" width="19.5703125" customWidth="1"/>
    <col min="4" max="7" width="18.7109375" customWidth="1"/>
    <col min="8" max="8" width="25.28515625" customWidth="1"/>
    <col min="9" max="9" width="19.7109375" customWidth="1"/>
  </cols>
  <sheetData>
    <row r="1" spans="1:8" ht="34.5" customHeight="1" thickBot="1" x14ac:dyDescent="0.3">
      <c r="G1" s="1" t="s">
        <v>371</v>
      </c>
    </row>
    <row r="2" spans="1:8" ht="43.9" customHeight="1" thickBot="1" x14ac:dyDescent="0.3">
      <c r="A2" s="198" t="s">
        <v>35</v>
      </c>
      <c r="B2" s="199"/>
      <c r="C2" s="199"/>
      <c r="D2" s="199"/>
      <c r="E2" s="199"/>
      <c r="F2" s="199"/>
      <c r="G2" s="200"/>
      <c r="H2" s="20"/>
    </row>
    <row r="3" spans="1:8" ht="37.15" customHeight="1" thickBot="1" x14ac:dyDescent="0.3">
      <c r="A3" s="211" t="s">
        <v>15</v>
      </c>
      <c r="B3" s="201" t="s">
        <v>0</v>
      </c>
      <c r="C3" s="202"/>
      <c r="D3" s="202"/>
      <c r="E3" s="203"/>
      <c r="F3" s="213" t="s">
        <v>33</v>
      </c>
      <c r="G3" s="213" t="s">
        <v>7</v>
      </c>
    </row>
    <row r="4" spans="1:8" ht="37.15" customHeight="1" thickBot="1" x14ac:dyDescent="0.3">
      <c r="A4" s="212"/>
      <c r="B4" s="17">
        <v>1121</v>
      </c>
      <c r="C4" s="24">
        <v>1123</v>
      </c>
      <c r="D4" s="17">
        <v>1141</v>
      </c>
      <c r="E4" s="25">
        <v>1518</v>
      </c>
      <c r="F4" s="214"/>
      <c r="G4" s="214"/>
    </row>
    <row r="5" spans="1:8" ht="28.5" customHeight="1" x14ac:dyDescent="0.25">
      <c r="A5" s="15" t="s">
        <v>78</v>
      </c>
      <c r="B5" s="51"/>
      <c r="C5" s="28"/>
      <c r="D5" s="28"/>
      <c r="E5" s="28">
        <v>5</v>
      </c>
      <c r="F5" s="26">
        <f t="shared" ref="F5:F12" si="0">SUM(C5:E5)</f>
        <v>5</v>
      </c>
      <c r="G5" s="204" t="s">
        <v>50</v>
      </c>
    </row>
    <row r="6" spans="1:8" ht="28.5" customHeight="1" x14ac:dyDescent="0.25">
      <c r="A6" s="15" t="s">
        <v>17</v>
      </c>
      <c r="B6" s="51"/>
      <c r="C6" s="27">
        <v>25</v>
      </c>
      <c r="D6" s="27">
        <v>610</v>
      </c>
      <c r="E6" s="27"/>
      <c r="F6" s="26">
        <f t="shared" si="0"/>
        <v>635</v>
      </c>
      <c r="G6" s="205"/>
    </row>
    <row r="7" spans="1:8" ht="28.5" customHeight="1" x14ac:dyDescent="0.25">
      <c r="A7" s="15" t="s">
        <v>21</v>
      </c>
      <c r="B7" s="51"/>
      <c r="C7" s="28"/>
      <c r="D7" s="28">
        <v>480</v>
      </c>
      <c r="E7" s="28"/>
      <c r="F7" s="26">
        <f t="shared" si="0"/>
        <v>480</v>
      </c>
      <c r="G7" s="205"/>
    </row>
    <row r="8" spans="1:8" ht="28.5" customHeight="1" x14ac:dyDescent="0.25">
      <c r="A8" s="15" t="s">
        <v>41</v>
      </c>
      <c r="B8" s="51"/>
      <c r="C8" s="28"/>
      <c r="D8" s="28">
        <v>80</v>
      </c>
      <c r="E8" s="28"/>
      <c r="F8" s="26">
        <f t="shared" si="0"/>
        <v>80</v>
      </c>
      <c r="G8" s="205"/>
    </row>
    <row r="9" spans="1:8" ht="25.15" customHeight="1" x14ac:dyDescent="0.25">
      <c r="A9" s="6" t="s">
        <v>8</v>
      </c>
      <c r="B9" s="51"/>
      <c r="C9" s="28"/>
      <c r="D9" s="28">
        <v>11955</v>
      </c>
      <c r="E9" s="28"/>
      <c r="F9" s="29">
        <f t="shared" si="0"/>
        <v>11955</v>
      </c>
      <c r="G9" s="205"/>
    </row>
    <row r="10" spans="1:8" ht="25.15" customHeight="1" x14ac:dyDescent="0.25">
      <c r="A10" s="6" t="s">
        <v>18</v>
      </c>
      <c r="B10" s="52"/>
      <c r="C10" s="27">
        <v>240</v>
      </c>
      <c r="D10" s="27">
        <v>10000</v>
      </c>
      <c r="E10" s="27"/>
      <c r="F10" s="26">
        <f t="shared" si="0"/>
        <v>10240</v>
      </c>
      <c r="G10" s="205"/>
    </row>
    <row r="11" spans="1:8" ht="25.15" customHeight="1" x14ac:dyDescent="0.25">
      <c r="A11" s="6" t="s">
        <v>22</v>
      </c>
      <c r="B11" s="52"/>
      <c r="C11" s="27">
        <v>194</v>
      </c>
      <c r="D11" s="27">
        <v>3823</v>
      </c>
      <c r="E11" s="27"/>
      <c r="F11" s="26">
        <f t="shared" si="0"/>
        <v>4017</v>
      </c>
      <c r="G11" s="205"/>
    </row>
    <row r="12" spans="1:8" ht="25.15" customHeight="1" x14ac:dyDescent="0.25">
      <c r="A12" s="6" t="s">
        <v>79</v>
      </c>
      <c r="B12" s="52"/>
      <c r="C12" s="27"/>
      <c r="D12" s="27"/>
      <c r="E12" s="27">
        <v>60</v>
      </c>
      <c r="F12" s="26">
        <f t="shared" si="0"/>
        <v>60</v>
      </c>
      <c r="G12" s="205"/>
    </row>
    <row r="13" spans="1:8" ht="25.15" customHeight="1" x14ac:dyDescent="0.25">
      <c r="A13" s="6" t="s">
        <v>3</v>
      </c>
      <c r="B13" s="53">
        <v>887</v>
      </c>
      <c r="C13" s="27">
        <v>2074</v>
      </c>
      <c r="D13" s="27">
        <v>6479</v>
      </c>
      <c r="E13" s="27">
        <v>1188</v>
      </c>
      <c r="F13" s="26">
        <f>SUM(B13:E13)</f>
        <v>10628</v>
      </c>
      <c r="G13" s="205"/>
    </row>
    <row r="14" spans="1:8" ht="25.15" customHeight="1" x14ac:dyDescent="0.25">
      <c r="A14" s="15" t="s">
        <v>77</v>
      </c>
      <c r="B14" s="51"/>
      <c r="C14" s="28">
        <v>1131</v>
      </c>
      <c r="D14" s="28">
        <v>1926</v>
      </c>
      <c r="E14" s="28"/>
      <c r="F14" s="26">
        <f>SUM(C14:E14)</f>
        <v>3057</v>
      </c>
      <c r="G14" s="205"/>
    </row>
    <row r="15" spans="1:8" ht="25.15" customHeight="1" thickBot="1" x14ac:dyDescent="0.3">
      <c r="A15" s="6" t="s">
        <v>29</v>
      </c>
      <c r="B15" s="52"/>
      <c r="C15" s="27"/>
      <c r="D15" s="27">
        <v>1141</v>
      </c>
      <c r="E15" s="27"/>
      <c r="F15" s="26">
        <f>SUM(C15:E15)</f>
        <v>1141</v>
      </c>
      <c r="G15" s="206"/>
    </row>
    <row r="16" spans="1:8" ht="30.6" customHeight="1" thickBot="1" x14ac:dyDescent="0.3">
      <c r="A16" s="41" t="s">
        <v>1</v>
      </c>
      <c r="B16" s="55">
        <f>SUM(B5:B15)</f>
        <v>887</v>
      </c>
      <c r="C16" s="40">
        <f>SUM(C9:C15)</f>
        <v>3639</v>
      </c>
      <c r="D16" s="42">
        <f>SUM(D9:D15)</f>
        <v>35324</v>
      </c>
      <c r="E16" s="40">
        <f>SUM(E9:E15)</f>
        <v>1248</v>
      </c>
      <c r="F16" s="43">
        <f>SUM(F5:F15)</f>
        <v>42298</v>
      </c>
      <c r="G16" s="39"/>
    </row>
    <row r="17" spans="1:7" x14ac:dyDescent="0.25">
      <c r="A17" s="4"/>
      <c r="B17" s="4"/>
      <c r="C17" s="4"/>
    </row>
    <row r="18" spans="1:7" ht="15.75" thickBot="1" x14ac:dyDescent="0.3"/>
    <row r="19" spans="1:7" ht="49.5" customHeight="1" thickBot="1" x14ac:dyDescent="0.3">
      <c r="A19" s="198" t="s">
        <v>40</v>
      </c>
      <c r="B19" s="199"/>
      <c r="C19" s="199"/>
      <c r="D19" s="199"/>
      <c r="E19" s="199"/>
      <c r="F19" s="200"/>
      <c r="G19" s="20"/>
    </row>
    <row r="20" spans="1:7" ht="26.25" customHeight="1" thickBot="1" x14ac:dyDescent="0.3">
      <c r="A20" s="209" t="s">
        <v>15</v>
      </c>
      <c r="B20" s="201" t="s">
        <v>0</v>
      </c>
      <c r="C20" s="202"/>
      <c r="D20" s="203"/>
      <c r="E20" s="207" t="s">
        <v>2</v>
      </c>
      <c r="F20" s="207" t="s">
        <v>7</v>
      </c>
    </row>
    <row r="21" spans="1:7" ht="25.5" customHeight="1" thickBot="1" x14ac:dyDescent="0.3">
      <c r="A21" s="210"/>
      <c r="B21" s="30">
        <v>1122</v>
      </c>
      <c r="C21" s="30">
        <v>1123</v>
      </c>
      <c r="D21" s="30">
        <v>1141</v>
      </c>
      <c r="E21" s="208"/>
      <c r="F21" s="208"/>
    </row>
    <row r="22" spans="1:7" ht="30" customHeight="1" x14ac:dyDescent="0.25">
      <c r="A22" s="15" t="s">
        <v>18</v>
      </c>
      <c r="B22" s="16"/>
      <c r="C22" s="16"/>
      <c r="D22" s="16">
        <v>4242</v>
      </c>
      <c r="E22" s="31">
        <f>SUM(B22:D22)</f>
        <v>4242</v>
      </c>
      <c r="F22" s="204" t="s">
        <v>50</v>
      </c>
    </row>
    <row r="23" spans="1:7" ht="30" customHeight="1" x14ac:dyDescent="0.25">
      <c r="A23" s="65" t="s">
        <v>3</v>
      </c>
      <c r="B23" s="54"/>
      <c r="C23" s="54">
        <v>3000</v>
      </c>
      <c r="D23" s="54"/>
      <c r="E23" s="31">
        <f>SUM(B23:D23)</f>
        <v>3000</v>
      </c>
      <c r="F23" s="205"/>
    </row>
    <row r="24" spans="1:7" ht="30" customHeight="1" thickBot="1" x14ac:dyDescent="0.3">
      <c r="A24" s="23" t="s">
        <v>8</v>
      </c>
      <c r="B24" s="44">
        <v>1542</v>
      </c>
      <c r="C24" s="44">
        <v>3585</v>
      </c>
      <c r="D24" s="44"/>
      <c r="E24" s="45">
        <f>SUM(B24:D24)</f>
        <v>5127</v>
      </c>
      <c r="F24" s="205"/>
    </row>
    <row r="25" spans="1:7" ht="32.25" customHeight="1" thickBot="1" x14ac:dyDescent="0.3">
      <c r="A25" s="41" t="s">
        <v>1</v>
      </c>
      <c r="B25" s="40">
        <f>SUM(B22:B24)</f>
        <v>1542</v>
      </c>
      <c r="C25" s="40">
        <f>SUM(C22:C24)</f>
        <v>6585</v>
      </c>
      <c r="D25" s="42">
        <f>SUM(D22:D24)</f>
        <v>4242</v>
      </c>
      <c r="E25" s="46">
        <f>SUM(E22:E24)</f>
        <v>12369</v>
      </c>
      <c r="F25" s="39"/>
    </row>
    <row r="26" spans="1:7" x14ac:dyDescent="0.25">
      <c r="E26" s="5"/>
    </row>
    <row r="27" spans="1:7" x14ac:dyDescent="0.25">
      <c r="E27" s="5"/>
      <c r="F27" s="5"/>
    </row>
    <row r="28" spans="1:7" x14ac:dyDescent="0.25">
      <c r="E28" s="5"/>
      <c r="F28" s="5"/>
    </row>
    <row r="29" spans="1:7" x14ac:dyDescent="0.25">
      <c r="E29" s="5"/>
      <c r="F29" s="5"/>
    </row>
    <row r="30" spans="1:7" x14ac:dyDescent="0.25">
      <c r="E30" s="5"/>
      <c r="F30" s="5"/>
    </row>
  </sheetData>
  <mergeCells count="12">
    <mergeCell ref="A2:G2"/>
    <mergeCell ref="B3:E3"/>
    <mergeCell ref="G5:G15"/>
    <mergeCell ref="F20:F21"/>
    <mergeCell ref="F22:F24"/>
    <mergeCell ref="A20:A21"/>
    <mergeCell ref="E20:E21"/>
    <mergeCell ref="A19:F19"/>
    <mergeCell ref="B20:D20"/>
    <mergeCell ref="A3:A4"/>
    <mergeCell ref="F3:F4"/>
    <mergeCell ref="G3:G4"/>
  </mergeCells>
  <printOptions horizontalCentered="1"/>
  <pageMargins left="0" right="0" top="1.3385826771653544" bottom="0" header="0.51181102362204722" footer="0"/>
  <pageSetup paperSize="9" scale="52" orientation="portrait" r:id="rId1"/>
  <ignoredErrors>
    <ignoredError sqref="F13" formula="1"/>
    <ignoredError sqref="D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2"/>
  <sheetViews>
    <sheetView zoomScale="90" zoomScaleNormal="90" workbookViewId="0">
      <selection activeCell="B17" sqref="B17"/>
    </sheetView>
  </sheetViews>
  <sheetFormatPr defaultColWidth="23" defaultRowHeight="20.25" x14ac:dyDescent="0.3"/>
  <cols>
    <col min="1" max="1" width="39.85546875" style="3" customWidth="1"/>
    <col min="2" max="4" width="25.7109375" style="3" customWidth="1"/>
    <col min="5" max="5" width="25.85546875" style="3" customWidth="1"/>
    <col min="6" max="16384" width="23" style="3"/>
  </cols>
  <sheetData>
    <row r="1" spans="1:5" ht="21" thickBot="1" x14ac:dyDescent="0.35">
      <c r="E1" s="2" t="s">
        <v>372</v>
      </c>
    </row>
    <row r="2" spans="1:5" ht="36.75" customHeight="1" thickBot="1" x14ac:dyDescent="0.35">
      <c r="A2" s="176" t="s">
        <v>30</v>
      </c>
      <c r="B2" s="177"/>
      <c r="C2" s="177"/>
      <c r="D2" s="177"/>
      <c r="E2" s="178"/>
    </row>
    <row r="3" spans="1:5" ht="29.25" customHeight="1" thickBot="1" x14ac:dyDescent="0.35">
      <c r="A3" s="215" t="s">
        <v>15</v>
      </c>
      <c r="B3" s="217" t="s">
        <v>0</v>
      </c>
      <c r="C3" s="218"/>
      <c r="D3" s="219"/>
      <c r="E3" s="220" t="s">
        <v>34</v>
      </c>
    </row>
    <row r="4" spans="1:5" ht="62.25" customHeight="1" thickBot="1" x14ac:dyDescent="0.35">
      <c r="A4" s="216"/>
      <c r="B4" s="19" t="s">
        <v>23</v>
      </c>
      <c r="C4" s="21" t="s">
        <v>24</v>
      </c>
      <c r="D4" s="19" t="s">
        <v>25</v>
      </c>
      <c r="E4" s="221"/>
    </row>
    <row r="5" spans="1:5" ht="22.5" customHeight="1" x14ac:dyDescent="0.3">
      <c r="A5" s="15" t="s">
        <v>8</v>
      </c>
      <c r="B5" s="28"/>
      <c r="C5" s="28">
        <v>3073</v>
      </c>
      <c r="D5" s="28">
        <v>28583</v>
      </c>
      <c r="E5" s="18">
        <f t="shared" ref="E5:E11" si="0">B5+C5+D5</f>
        <v>31656</v>
      </c>
    </row>
    <row r="6" spans="1:5" ht="22.5" customHeight="1" x14ac:dyDescent="0.3">
      <c r="A6" s="6" t="s">
        <v>46</v>
      </c>
      <c r="B6" s="27"/>
      <c r="C6" s="27"/>
      <c r="D6" s="27">
        <v>2297</v>
      </c>
      <c r="E6" s="22">
        <f t="shared" si="0"/>
        <v>2297</v>
      </c>
    </row>
    <row r="7" spans="1:5" ht="22.5" customHeight="1" x14ac:dyDescent="0.3">
      <c r="A7" s="6" t="s">
        <v>26</v>
      </c>
      <c r="B7" s="27">
        <v>134</v>
      </c>
      <c r="C7" s="27">
        <v>972</v>
      </c>
      <c r="D7" s="27">
        <v>8318</v>
      </c>
      <c r="E7" s="22">
        <f t="shared" si="0"/>
        <v>9424</v>
      </c>
    </row>
    <row r="8" spans="1:5" ht="22.5" customHeight="1" x14ac:dyDescent="0.3">
      <c r="A8" s="6" t="s">
        <v>28</v>
      </c>
      <c r="B8" s="27"/>
      <c r="C8" s="27"/>
      <c r="D8" s="27">
        <v>6033</v>
      </c>
      <c r="E8" s="22">
        <f t="shared" si="0"/>
        <v>6033</v>
      </c>
    </row>
    <row r="9" spans="1:5" ht="22.5" customHeight="1" x14ac:dyDescent="0.3">
      <c r="A9" s="7" t="s">
        <v>29</v>
      </c>
      <c r="B9" s="27"/>
      <c r="C9" s="27">
        <v>1611</v>
      </c>
      <c r="D9" s="27"/>
      <c r="E9" s="22">
        <f t="shared" si="0"/>
        <v>1611</v>
      </c>
    </row>
    <row r="10" spans="1:5" ht="22.5" customHeight="1" x14ac:dyDescent="0.3">
      <c r="A10" s="6" t="s">
        <v>27</v>
      </c>
      <c r="B10" s="27">
        <v>235</v>
      </c>
      <c r="C10" s="27"/>
      <c r="D10" s="27">
        <v>85</v>
      </c>
      <c r="E10" s="22">
        <f t="shared" si="0"/>
        <v>320</v>
      </c>
    </row>
    <row r="11" spans="1:5" ht="22.5" customHeight="1" thickBot="1" x14ac:dyDescent="0.35">
      <c r="A11" s="23" t="s">
        <v>16</v>
      </c>
      <c r="B11" s="38"/>
      <c r="C11" s="38"/>
      <c r="D11" s="38">
        <v>2167</v>
      </c>
      <c r="E11" s="22">
        <f t="shared" si="0"/>
        <v>2167</v>
      </c>
    </row>
    <row r="12" spans="1:5" ht="24" customHeight="1" thickBot="1" x14ac:dyDescent="0.35">
      <c r="A12" s="47" t="s">
        <v>1</v>
      </c>
      <c r="B12" s="48">
        <f>SUM(B5:B11)</f>
        <v>369</v>
      </c>
      <c r="C12" s="49">
        <f>SUM(C5:C11)</f>
        <v>5656</v>
      </c>
      <c r="D12" s="48">
        <f>SUM(D5:D11)</f>
        <v>47483</v>
      </c>
      <c r="E12" s="50">
        <f>SUM(E5:E11)</f>
        <v>53508</v>
      </c>
    </row>
  </sheetData>
  <sortState ref="A5:E16">
    <sortCondition descending="1" ref="E5:E16"/>
  </sortState>
  <mergeCells count="4">
    <mergeCell ref="A2:E2"/>
    <mergeCell ref="A3:A4"/>
    <mergeCell ref="B3:D3"/>
    <mergeCell ref="E3:E4"/>
  </mergeCells>
  <printOptions horizontalCentered="1" verticalCentered="1"/>
  <pageMargins left="0" right="0" top="0" bottom="0" header="0" footer="0"/>
  <pageSetup paperSize="9" orientation="landscape" r:id="rId1"/>
  <rowBreaks count="1" manualBreakCount="1">
    <brk id="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</vt:i4>
      </vt:variant>
    </vt:vector>
  </HeadingPairs>
  <TitlesOfParts>
    <vt:vector size="11" baseType="lpstr">
      <vt:lpstr>EKMEKLİK ELÜS </vt:lpstr>
      <vt:lpstr>EKMEKLİK YERLİ VE İTHAL </vt:lpstr>
      <vt:lpstr>ELÜS MAKARNALIK </vt:lpstr>
      <vt:lpstr>TMO MAKARNALIK </vt:lpstr>
      <vt:lpstr>TMO ÇAVDAR,TRİTİKALE,YULAF</vt:lpstr>
      <vt:lpstr>'ELÜS MAKARNALIK '!_VeritabaniniFiltrele</vt:lpstr>
      <vt:lpstr>'EKMEKLİK ELÜS '!Yazdırma_Alanı</vt:lpstr>
      <vt:lpstr>'ELÜS MAKARNALIK '!Yazdırma_Alanı</vt:lpstr>
      <vt:lpstr>'TMO ÇAVDAR,TRİTİKALE,YULAF'!Yazdırma_Alanı</vt:lpstr>
      <vt:lpstr>'TMO MAKARNALIK '!Yazdırma_Alanı</vt:lpstr>
      <vt:lpstr>'EKMEKLİK ELÜS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2023-05-02T10:26:21Z</dcterms:modified>
</cp:coreProperties>
</file>