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ELÜS MAKARNALIK " sheetId="42" r:id="rId1"/>
    <sheet name="TMO MAKARNALIK " sheetId="43" r:id="rId2"/>
    <sheet name="TMO ÇAVDAR,TRİTİKALE,YULAF" sheetId="44" r:id="rId3"/>
    <sheet name="YEM FAB. ARPA " sheetId="47" r:id="rId4"/>
  </sheets>
  <definedNames>
    <definedName name="_xlnm._FilterDatabase" localSheetId="0">'ELÜS MAKARNALIK '!$A$2:$C$6122</definedName>
    <definedName name="a" localSheetId="0">#REF!</definedName>
    <definedName name="a" localSheetId="2">#REF!</definedName>
    <definedName name="a" localSheetId="1">#REF!</definedName>
    <definedName name="a">#REF!</definedName>
    <definedName name="aa" localSheetId="0">#REF!</definedName>
    <definedName name="aa" localSheetId="2">#REF!</definedName>
    <definedName name="aa" localSheetId="1">#REF!</definedName>
    <definedName name="aa">#REF!</definedName>
    <definedName name="aaaa" localSheetId="0">#REF!</definedName>
    <definedName name="aaaa" localSheetId="2">#REF!</definedName>
    <definedName name="aaaa" localSheetId="1">#REF!</definedName>
    <definedName name="aaaa">#REF!</definedName>
    <definedName name="arpa" localSheetId="0">#REF!</definedName>
    <definedName name="arpa" localSheetId="2">#REF!</definedName>
    <definedName name="arpa" localSheetId="1">#REF!</definedName>
    <definedName name="arpa">#REF!</definedName>
    <definedName name="asasd" localSheetId="0">#REF!</definedName>
    <definedName name="asasd" localSheetId="2">#REF!</definedName>
    <definedName name="asasd" localSheetId="1">#REF!</definedName>
    <definedName name="asasd">#REF!</definedName>
    <definedName name="b" localSheetId="0">#REF!</definedName>
    <definedName name="b" localSheetId="2">#REF!</definedName>
    <definedName name="b" localSheetId="1">#REF!</definedName>
    <definedName name="b">#REF!</definedName>
    <definedName name="bb" localSheetId="0">#REF!</definedName>
    <definedName name="bb" localSheetId="2">#REF!</definedName>
    <definedName name="bb" localSheetId="1">#REF!</definedName>
    <definedName name="bb">#REF!</definedName>
    <definedName name="ÇAVDAR" localSheetId="0">#REF!</definedName>
    <definedName name="ÇAVDAR" localSheetId="2">#REF!</definedName>
    <definedName name="ÇAVDAR" localSheetId="1">#REF!</definedName>
    <definedName name="ÇAVDAR">#REF!</definedName>
    <definedName name="çel" localSheetId="0">#REF!</definedName>
    <definedName name="çel" localSheetId="2">#REF!</definedName>
    <definedName name="çel" localSheetId="1">#REF!</definedName>
    <definedName name="çel">#REF!</definedName>
    <definedName name="d" localSheetId="0">#REF!</definedName>
    <definedName name="d" localSheetId="2">#REF!</definedName>
    <definedName name="d" localSheetId="1">#REF!</definedName>
    <definedName name="d">#REF!</definedName>
    <definedName name="dd" localSheetId="0">#REF!</definedName>
    <definedName name="dd" localSheetId="2">#REF!</definedName>
    <definedName name="dd" localSheetId="1">#REF!</definedName>
    <definedName name="dd">#REF!</definedName>
    <definedName name="ddd" localSheetId="0">#REF!</definedName>
    <definedName name="ddd" localSheetId="2">#REF!</definedName>
    <definedName name="ddd" localSheetId="1">#REF!</definedName>
    <definedName name="ddd">#REF!</definedName>
    <definedName name="dfgfdgbf" localSheetId="0">#REF!</definedName>
    <definedName name="dfgfdgbf" localSheetId="2">#REF!</definedName>
    <definedName name="dfgfdgbf" localSheetId="1">#REF!</definedName>
    <definedName name="dfgfdgbf">#REF!</definedName>
    <definedName name="DHJ" localSheetId="0">#REF!</definedName>
    <definedName name="DHJ" localSheetId="2">#REF!</definedName>
    <definedName name="DHJ" localSheetId="1">#REF!</definedName>
    <definedName name="DHJ">#REF!</definedName>
    <definedName name="DLib___Barley___Area" localSheetId="0">#REF!</definedName>
    <definedName name="DLib___Barley___Area" localSheetId="2">#REF!</definedName>
    <definedName name="DLib___Barley___Area" localSheetId="1">#REF!</definedName>
    <definedName name="DLib___Barley___Area">#REF!</definedName>
    <definedName name="DLib___Barley___Production" localSheetId="0">#REF!</definedName>
    <definedName name="DLib___Barley___Production" localSheetId="2">#REF!</definedName>
    <definedName name="DLib___Barley___Production" localSheetId="1">#REF!</definedName>
    <definedName name="DLib___Barley___Production">#REF!</definedName>
    <definedName name="DLib___Barley___Yield" localSheetId="0">#REF!</definedName>
    <definedName name="DLib___Barley___Yield" localSheetId="2">#REF!</definedName>
    <definedName name="DLib___Barley___Yield" localSheetId="1">#REF!</definedName>
    <definedName name="DLib___Barley___Yield">#REF!</definedName>
    <definedName name="dsf" localSheetId="0">#REF!</definedName>
    <definedName name="dsf" localSheetId="2">#REF!</definedName>
    <definedName name="dsf" localSheetId="1">#REF!</definedName>
    <definedName name="dsf">#REF!</definedName>
    <definedName name="ecvgb" localSheetId="0">#REF!</definedName>
    <definedName name="ecvgb" localSheetId="2">#REF!</definedName>
    <definedName name="ecvgb" localSheetId="1">#REF!</definedName>
    <definedName name="ecvgb">#REF!</definedName>
    <definedName name="edirne" localSheetId="0">#REF!</definedName>
    <definedName name="edirne" localSheetId="2">#REF!</definedName>
    <definedName name="edirne" localSheetId="1">#REF!</definedName>
    <definedName name="edirne">#REF!</definedName>
    <definedName name="emanet" localSheetId="0">#REF!</definedName>
    <definedName name="emanet" localSheetId="2">#REF!</definedName>
    <definedName name="emanet" localSheetId="1">#REF!</definedName>
    <definedName name="emanet">#REF!</definedName>
    <definedName name="emanne" localSheetId="0">#REF!</definedName>
    <definedName name="emanne" localSheetId="2">#REF!</definedName>
    <definedName name="emanne" localSheetId="1">#REF!</definedName>
    <definedName name="emanne">#REF!</definedName>
    <definedName name="emannet" localSheetId="0">#REF!</definedName>
    <definedName name="emannet" localSheetId="2">#REF!</definedName>
    <definedName name="emannet" localSheetId="1">#REF!</definedName>
    <definedName name="emannet">#REF!</definedName>
    <definedName name="fddgdsfb" localSheetId="0">#REF!</definedName>
    <definedName name="fddgdsfb" localSheetId="2">#REF!</definedName>
    <definedName name="fddgdsfb" localSheetId="1">#REF!</definedName>
    <definedName name="fddgdsfb">#REF!</definedName>
    <definedName name="FDGHSDF" localSheetId="0">#REF!</definedName>
    <definedName name="FDGHSDF" localSheetId="2">#REF!</definedName>
    <definedName name="FDGHSDF" localSheetId="1">#REF!</definedName>
    <definedName name="FDGHSDF">#REF!</definedName>
    <definedName name="GDSGF" localSheetId="0">#REF!</definedName>
    <definedName name="GDSGF" localSheetId="2">#REF!</definedName>
    <definedName name="GDSGF" localSheetId="1">#REF!</definedName>
    <definedName name="GDSGF">#REF!</definedName>
    <definedName name="ghgfhg" localSheetId="0">#REF!</definedName>
    <definedName name="ghgfhg" localSheetId="2">#REF!</definedName>
    <definedName name="ghgfhg" localSheetId="1">#REF!</definedName>
    <definedName name="ghgfhg">#REF!</definedName>
    <definedName name="ıjmm" localSheetId="0">#REF!</definedName>
    <definedName name="ıjmm" localSheetId="2">#REF!</definedName>
    <definedName name="ıjmm" localSheetId="1">#REF!</definedName>
    <definedName name="ıjmm">#REF!</definedName>
    <definedName name="lisasnlı" localSheetId="0">#REF!</definedName>
    <definedName name="lisasnlı" localSheetId="2">#REF!</definedName>
    <definedName name="lisasnlı" localSheetId="1">#REF!</definedName>
    <definedName name="lisasnlı">#REF!</definedName>
    <definedName name="Maliyetx" localSheetId="0">#REF!</definedName>
    <definedName name="Maliyetx" localSheetId="2">#REF!</definedName>
    <definedName name="Maliyetx" localSheetId="1">#REF!</definedName>
    <definedName name="Maliyetx">#REF!</definedName>
    <definedName name="mıs" localSheetId="0">#REF!</definedName>
    <definedName name="mıs" localSheetId="2">#REF!</definedName>
    <definedName name="mıs" localSheetId="1">#REF!</definedName>
    <definedName name="mıs">#REF!</definedName>
    <definedName name="nnn" localSheetId="0">#REF!</definedName>
    <definedName name="nnn" localSheetId="2">#REF!</definedName>
    <definedName name="nnn" localSheetId="1">#REF!</definedName>
    <definedName name="nnn">#REF!</definedName>
    <definedName name="nnnn" localSheetId="0">#REF!</definedName>
    <definedName name="nnnn" localSheetId="2">#REF!</definedName>
    <definedName name="nnnn" localSheetId="1">#REF!</definedName>
    <definedName name="nnnn">#REF!</definedName>
    <definedName name="peşin" localSheetId="0">#REF!</definedName>
    <definedName name="peşin" localSheetId="2">#REF!</definedName>
    <definedName name="peşin" localSheetId="1">#REF!</definedName>
    <definedName name="peşin">#REF!</definedName>
    <definedName name="Print_Area_MI" localSheetId="0">#REF!</definedName>
    <definedName name="Print_Area_MI" localSheetId="2">#REF!</definedName>
    <definedName name="Print_Area_MI" localSheetId="1">#REF!</definedName>
    <definedName name="Print_Area_MI">#REF!</definedName>
    <definedName name="Q" localSheetId="0">#REF!</definedName>
    <definedName name="Q" localSheetId="2">#REF!</definedName>
    <definedName name="Q" localSheetId="1">#REF!</definedName>
    <definedName name="Q">#REF!</definedName>
    <definedName name="resmi" localSheetId="0">#REF!</definedName>
    <definedName name="resmi" localSheetId="2">#REF!</definedName>
    <definedName name="resmi" localSheetId="1">#REF!</definedName>
    <definedName name="resmi">#REF!</definedName>
    <definedName name="rtgfhfhbg" localSheetId="0">#REF!</definedName>
    <definedName name="rtgfhfhbg" localSheetId="2">#REF!</definedName>
    <definedName name="rtgfhfhbg" localSheetId="1">#REF!</definedName>
    <definedName name="rtgfhfhbg">#REF!</definedName>
    <definedName name="s" localSheetId="0">#REF!</definedName>
    <definedName name="s" localSheetId="2">#REF!</definedName>
    <definedName name="s" localSheetId="1">#REF!</definedName>
    <definedName name="s">#REF!</definedName>
    <definedName name="SS" localSheetId="0">#REF!</definedName>
    <definedName name="SS" localSheetId="2">#REF!</definedName>
    <definedName name="SS" localSheetId="1">#REF!</definedName>
    <definedName name="SS">#REF!</definedName>
    <definedName name="sss" localSheetId="0">#REF!</definedName>
    <definedName name="sss" localSheetId="2">#REF!</definedName>
    <definedName name="sss" localSheetId="1">#REF!</definedName>
    <definedName name="sss">#REF!</definedName>
    <definedName name="STOK" localSheetId="0">#REF!</definedName>
    <definedName name="STOK" localSheetId="2">#REF!</definedName>
    <definedName name="STOK" localSheetId="1">#REF!</definedName>
    <definedName name="STOK">#REF!</definedName>
    <definedName name="vv" localSheetId="0">#REF!</definedName>
    <definedName name="vv" localSheetId="2">#REF!</definedName>
    <definedName name="vv" localSheetId="1">#REF!</definedName>
    <definedName name="vv">#REF!</definedName>
    <definedName name="XAS" localSheetId="0">#REF!</definedName>
    <definedName name="XAS" localSheetId="2">#REF!</definedName>
    <definedName name="XAS" localSheetId="1">#REF!</definedName>
    <definedName name="XAS">#REF!</definedName>
    <definedName name="_xlnm.Print_Area" localSheetId="0">'ELÜS MAKARNALIK '!$A$1:$F$36</definedName>
    <definedName name="_xlnm.Print_Area" localSheetId="2">'TMO ÇAVDAR,TRİTİKALE,YULAF'!$A$1:$E$12</definedName>
    <definedName name="_xlnm.Print_Area" localSheetId="1">'TMO MAKARNALIK '!$A$1:$H$27</definedName>
    <definedName name="_xlnm.Print_Area" localSheetId="3">'YEM FAB. ARPA '!$A$1:$F$20</definedName>
    <definedName name="YENİ" localSheetId="0">#REF!</definedName>
    <definedName name="YENİ" localSheetId="2">#REF!</definedName>
    <definedName name="YENİ" localSheetId="1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19" i="47" l="1"/>
  <c r="B27" i="43" l="1"/>
  <c r="E35" i="42"/>
  <c r="E32" i="42"/>
  <c r="E29" i="42"/>
  <c r="E27" i="42"/>
  <c r="E21" i="42"/>
  <c r="E22" i="42" s="1"/>
  <c r="E19" i="42"/>
  <c r="E16" i="42"/>
  <c r="E12" i="42"/>
  <c r="E8" i="42"/>
  <c r="E6" i="42"/>
  <c r="B10" i="47"/>
  <c r="C9" i="47"/>
  <c r="E36" i="42" l="1"/>
  <c r="E6" i="44"/>
  <c r="F16" i="43"/>
  <c r="F6" i="43" l="1"/>
  <c r="E11" i="44" l="1"/>
  <c r="E10" i="44"/>
  <c r="E9" i="44"/>
  <c r="E8" i="44"/>
  <c r="E7" i="44"/>
  <c r="E5" i="44"/>
  <c r="E12" i="44" s="1"/>
  <c r="D12" i="44"/>
  <c r="C12" i="44"/>
  <c r="B12" i="44"/>
  <c r="F18" i="43"/>
  <c r="F17" i="43"/>
  <c r="F15" i="43"/>
  <c r="F14" i="43"/>
  <c r="F13" i="43"/>
  <c r="F12" i="43"/>
  <c r="F11" i="43"/>
  <c r="F10" i="43"/>
  <c r="F9" i="43"/>
  <c r="F8" i="43"/>
  <c r="F7" i="43"/>
  <c r="F5" i="43"/>
  <c r="E19" i="43"/>
  <c r="D19" i="43"/>
  <c r="C19" i="43"/>
  <c r="B19" i="43"/>
  <c r="F19" i="43" l="1"/>
  <c r="C27" i="43"/>
  <c r="D26" i="43"/>
  <c r="D25" i="43"/>
  <c r="D27" i="43" l="1"/>
  <c r="C8" i="47" l="1"/>
  <c r="C7" i="47"/>
  <c r="C5" i="47"/>
  <c r="C6" i="47"/>
  <c r="C10" i="47" l="1"/>
</calcChain>
</file>

<file path=xl/sharedStrings.xml><?xml version="1.0" encoding="utf-8"?>
<sst xmlns="http://schemas.openxmlformats.org/spreadsheetml/2006/main" count="176" uniqueCount="101">
  <si>
    <t>ÜRÜN KODU</t>
  </si>
  <si>
    <t>GENEL TOPLAM</t>
  </si>
  <si>
    <t>TOPLAM</t>
  </si>
  <si>
    <t>KONYA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</si>
  <si>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</si>
  <si>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</si>
  <si>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</si>
  <si>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</si>
  <si>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</si>
  <si>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</si>
  <si>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</si>
  <si>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BULGUR FABRİKALARINA SATIŞA AÇILAN ELÜS MAKARNALIK BUĞDAY STOKLARI (KG)</t>
  </si>
  <si>
    <t>MAKARNA VE ŞEHRİYE FABRİKALARINA SATIŞA AÇILAN ELÜS MAKARNALIK BUĞDAY STOKLARI (KG)</t>
  </si>
  <si>
    <t>1141</t>
  </si>
  <si>
    <t>BAŞMÜDÜRLÜK / ŞUBE MÜD.</t>
  </si>
  <si>
    <t>BAŞMÜDÜRLÜĞÜ / ŞUBE MÜDÜRLÜĞÜ</t>
  </si>
  <si>
    <t>ANKARA</t>
  </si>
  <si>
    <t>AKŞEHİR</t>
  </si>
  <si>
    <t>AFYONKARAHİSAR</t>
  </si>
  <si>
    <t>KAYSERİ</t>
  </si>
  <si>
    <t>BATMAN</t>
  </si>
  <si>
    <t>1122</t>
  </si>
  <si>
    <t xml:space="preserve">DENİZLİ  </t>
  </si>
  <si>
    <t>AKSARAY</t>
  </si>
  <si>
    <t>YOZGAT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</si>
  <si>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</si>
  <si>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</si>
  <si>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</si>
  <si>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</si>
  <si>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</si>
  <si>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</si>
  <si>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KAYSERİ  </t>
  </si>
  <si>
    <t>ÇORUM</t>
  </si>
  <si>
    <t>SATIŞA AÇILAN TMO ÇAVDAR, TRİTİKALE, YULAF STOKLARI (TON)</t>
  </si>
  <si>
    <t>ŞANLIURFA</t>
  </si>
  <si>
    <t>ZD LİDAŞ</t>
  </si>
  <si>
    <t>TRXXGNB92212</t>
  </si>
  <si>
    <t>TEKİN (BATMAN MERKEZ)</t>
  </si>
  <si>
    <t>TRXTLTB82218</t>
  </si>
  <si>
    <t xml:space="preserve">DENİZLİ </t>
  </si>
  <si>
    <t>POLATLI</t>
  </si>
  <si>
    <t>TOPLAM (TON)</t>
  </si>
  <si>
    <t xml:space="preserve">TOPLAM </t>
  </si>
  <si>
    <t>MAKARNA VE ŞEHRİYE FABRİKALARINA SATIŞA AÇILAN TMO YERLİ, İTHAL MAKARNALIK BUĞDAY STOKU (TON)</t>
  </si>
  <si>
    <t>EK-2/C</t>
  </si>
  <si>
    <t>EK-2/A</t>
  </si>
  <si>
    <t>EK-2/B</t>
  </si>
  <si>
    <t>ADANA</t>
  </si>
  <si>
    <t>SENTİNUS (HİLVAN)</t>
  </si>
  <si>
    <t>TRXXHHB32218</t>
  </si>
  <si>
    <t>SENTİNUS (SARIOĞLAN)</t>
  </si>
  <si>
    <t>POLAT AGRO (BOĞAZLIYAN)</t>
  </si>
  <si>
    <t>TRXPLTB32211</t>
  </si>
  <si>
    <t>TOPLAM STOK</t>
  </si>
  <si>
    <t>2111-2112-2141-2142</t>
  </si>
  <si>
    <t>BALIKESİR</t>
  </si>
  <si>
    <t>İZMİR</t>
  </si>
  <si>
    <t>MERSİN</t>
  </si>
  <si>
    <t>TEKİRDAĞ</t>
  </si>
  <si>
    <t xml:space="preserve">TMO Elektronik Satış Platformu Üzerinden Satılacaktır  </t>
  </si>
  <si>
    <t>TMO Elektronik satış Platformu Üzerinden satılacaktır.</t>
  </si>
  <si>
    <t>EK-2/D</t>
  </si>
  <si>
    <t xml:space="preserve"> YEM FABRİKALARINA SATIŞA AÇILAN TMO ARPA STOKLARI (TON)</t>
  </si>
  <si>
    <t>BULGUR FABRİKALARINA SATIŞA AÇILAN TMO  MAKARNALIK BUĞDAY STOKLARI (TON)</t>
  </si>
  <si>
    <t>DİYARBAKIR</t>
  </si>
  <si>
    <t>AS LİDAŞ (SARAY)</t>
  </si>
  <si>
    <t>TRXASLB02226</t>
  </si>
  <si>
    <t>SARAÇ (BEYŞEHİR)</t>
  </si>
  <si>
    <t>TRXSRCBD2214</t>
  </si>
  <si>
    <t>TMO-TOBB (SARIKAYA)</t>
  </si>
  <si>
    <t>TRXXEEB32212</t>
  </si>
  <si>
    <t>ŞEN LİDAŞ</t>
  </si>
  <si>
    <t>TRXXHEB52213</t>
  </si>
  <si>
    <t>TAVŞU</t>
  </si>
  <si>
    <t>TRXXISB02216</t>
  </si>
  <si>
    <t>YİĞİT AGRO</t>
  </si>
  <si>
    <t>TRXXETB22211</t>
  </si>
  <si>
    <t>AFŞİN ELBİSTAN</t>
  </si>
  <si>
    <t>TRXXIPB22210</t>
  </si>
  <si>
    <t>AL LİDAŞ</t>
  </si>
  <si>
    <t>TRXALLBD2219</t>
  </si>
  <si>
    <t>ATA LİDAŞ</t>
  </si>
  <si>
    <t>TRXATABF2212</t>
  </si>
  <si>
    <t>GAZİANTEP</t>
  </si>
  <si>
    <t>TRXPLTB52219</t>
  </si>
  <si>
    <t>TRXPLTB42210</t>
  </si>
  <si>
    <t>TRXXGHB52218</t>
  </si>
  <si>
    <t>TRXXGHB62217</t>
  </si>
  <si>
    <t>KIRŞEHİR</t>
  </si>
  <si>
    <t>YEM FABRİKALARINA SATIŞA AÇILAN ELÜS ARPA STOKLARI (KG)</t>
  </si>
  <si>
    <t>2111</t>
  </si>
  <si>
    <t>2112</t>
  </si>
  <si>
    <t>KIRKLARELİ</t>
  </si>
  <si>
    <t>TMO-TOBB (BABAESKİ)</t>
  </si>
  <si>
    <t>TRXXFWA12116</t>
  </si>
  <si>
    <t>2142</t>
  </si>
  <si>
    <t>TMO-TOBB (ÇORUM)</t>
  </si>
  <si>
    <t>TRXXHBA02125</t>
  </si>
  <si>
    <t>2141</t>
  </si>
  <si>
    <t>TRXXEEA22215</t>
  </si>
  <si>
    <t>TRXXEEA32214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</si>
</sst>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0" fillId="34" borderId="14" applyNumberFormat="0" applyAlignment="0" applyProtection="0"/>
    <xf numFmtId="0" fontId="41" fillId="35" borderId="15" applyNumberFormat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4" fillId="34" borderId="16" applyNumberFormat="0" applyAlignment="0" applyProtection="0"/>
    <xf numFmtId="0" fontId="45" fillId="0" borderId="0" applyNumberFormat="0" applyFill="0" applyBorder="0" applyAlignment="0" applyProtection="0"/>
    <xf numFmtId="0" fontId="46" fillId="21" borderId="14" applyNumberFormat="0" applyAlignment="0" applyProtection="0"/>
    <xf numFmtId="0" fontId="47" fillId="18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4" applyNumberFormat="0" applyAlignment="0" applyProtection="0"/>
    <xf numFmtId="0" fontId="52" fillId="21" borderId="14" applyNumberFormat="0" applyAlignment="0" applyProtection="0"/>
    <xf numFmtId="0" fontId="53" fillId="35" borderId="15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0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7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7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6" applyNumberFormat="0" applyAlignment="0" applyProtection="0"/>
    <xf numFmtId="170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62">
    <xf numFmtId="0" fontId="0" fillId="0" borderId="0" xfId="0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68" fillId="0" borderId="0" xfId="0" applyFont="1"/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0" fontId="69" fillId="0" borderId="0" xfId="0" applyFont="1"/>
    <xf numFmtId="0" fontId="0" fillId="0" borderId="0" xfId="0" applyBorder="1"/>
    <xf numFmtId="0" fontId="27" fillId="2" borderId="31" xfId="0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 wrapText="1"/>
    </xf>
    <xf numFmtId="49" fontId="27" fillId="2" borderId="31" xfId="0" applyNumberFormat="1" applyFont="1" applyFill="1" applyBorder="1" applyAlignment="1">
      <alignment horizontal="left" wrapText="1"/>
    </xf>
    <xf numFmtId="0" fontId="23" fillId="0" borderId="23" xfId="0" applyFont="1" applyFill="1" applyBorder="1"/>
    <xf numFmtId="3" fontId="23" fillId="0" borderId="24" xfId="0" applyNumberFormat="1" applyFont="1" applyFill="1" applyBorder="1"/>
    <xf numFmtId="3" fontId="70" fillId="0" borderId="7" xfId="0" applyNumberFormat="1" applyFont="1" applyFill="1" applyBorder="1" applyAlignment="1">
      <alignment horizontal="left"/>
    </xf>
    <xf numFmtId="3" fontId="70" fillId="0" borderId="19" xfId="0" applyNumberFormat="1" applyFont="1" applyFill="1" applyBorder="1" applyAlignment="1">
      <alignment horizontal="right"/>
    </xf>
    <xf numFmtId="3" fontId="70" fillId="0" borderId="8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3" fillId="0" borderId="24" xfId="0" applyNumberFormat="1" applyFont="1" applyFill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right" vertical="center"/>
    </xf>
    <xf numFmtId="0" fontId="67" fillId="0" borderId="35" xfId="0" applyFont="1" applyFill="1" applyBorder="1" applyAlignment="1">
      <alignment horizontal="center" vertical="center" wrapText="1"/>
    </xf>
    <xf numFmtId="0" fontId="71" fillId="2" borderId="31" xfId="0" applyFont="1" applyFill="1" applyBorder="1" applyAlignment="1">
      <alignment horizontal="left" wrapText="1"/>
    </xf>
    <xf numFmtId="3" fontId="72" fillId="2" borderId="1" xfId="0" applyNumberFormat="1" applyFont="1" applyFill="1" applyBorder="1" applyAlignment="1">
      <alignment horizontal="right" wrapText="1"/>
    </xf>
    <xf numFmtId="3" fontId="72" fillId="2" borderId="32" xfId="0" applyNumberFormat="1" applyFont="1" applyFill="1" applyBorder="1" applyAlignment="1">
      <alignment horizontal="right" wrapText="1"/>
    </xf>
    <xf numFmtId="3" fontId="68" fillId="0" borderId="0" xfId="0" applyNumberFormat="1" applyFont="1"/>
    <xf numFmtId="49" fontId="71" fillId="2" borderId="31" xfId="0" applyNumberFormat="1" applyFont="1" applyFill="1" applyBorder="1" applyAlignment="1">
      <alignment horizontal="left" wrapText="1"/>
    </xf>
    <xf numFmtId="0" fontId="71" fillId="2" borderId="21" xfId="0" applyFont="1" applyFill="1" applyBorder="1" applyAlignment="1">
      <alignment horizontal="left" wrapText="1"/>
    </xf>
    <xf numFmtId="3" fontId="72" fillId="2" borderId="6" xfId="0" applyNumberFormat="1" applyFont="1" applyFill="1" applyBorder="1" applyAlignment="1">
      <alignment horizontal="right" wrapText="1"/>
    </xf>
    <xf numFmtId="3" fontId="72" fillId="2" borderId="33" xfId="0" applyNumberFormat="1" applyFont="1" applyFill="1" applyBorder="1" applyAlignment="1">
      <alignment horizontal="right" wrapText="1"/>
    </xf>
    <xf numFmtId="0" fontId="21" fillId="0" borderId="7" xfId="0" applyFont="1" applyFill="1" applyBorder="1"/>
    <xf numFmtId="3" fontId="21" fillId="0" borderId="41" xfId="0" applyNumberFormat="1" applyFont="1" applyFill="1" applyBorder="1" applyAlignment="1">
      <alignment horizontal="right" wrapText="1"/>
    </xf>
    <xf numFmtId="3" fontId="21" fillId="0" borderId="19" xfId="0" applyNumberFormat="1" applyFont="1" applyFill="1" applyBorder="1"/>
    <xf numFmtId="3" fontId="70" fillId="0" borderId="7" xfId="0" applyNumberFormat="1" applyFont="1" applyFill="1" applyBorder="1" applyAlignment="1">
      <alignment horizontal="right"/>
    </xf>
    <xf numFmtId="0" fontId="27" fillId="2" borderId="40" xfId="0" applyFont="1" applyFill="1" applyBorder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3" fontId="27" fillId="2" borderId="38" xfId="0" applyNumberFormat="1" applyFont="1" applyFill="1" applyBorder="1" applyAlignment="1">
      <alignment horizontal="right"/>
    </xf>
    <xf numFmtId="1" fontId="17" fillId="2" borderId="19" xfId="0" applyNumberFormat="1" applyFont="1" applyFill="1" applyBorder="1" applyAlignment="1">
      <alignment horizontal="center" vertical="center" wrapText="1"/>
    </xf>
    <xf numFmtId="1" fontId="17" fillId="2" borderId="47" xfId="0" applyNumberFormat="1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right" wrapText="1"/>
    </xf>
    <xf numFmtId="3" fontId="27" fillId="2" borderId="38" xfId="0" applyNumberFormat="1" applyFont="1" applyFill="1" applyBorder="1" applyAlignment="1">
      <alignment horizontal="right" wrapText="1"/>
    </xf>
    <xf numFmtId="3" fontId="27" fillId="2" borderId="34" xfId="0" applyNumberFormat="1" applyFont="1" applyFill="1" applyBorder="1" applyAlignment="1">
      <alignment horizontal="right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27" fillId="2" borderId="28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 wrapText="1"/>
    </xf>
    <xf numFmtId="49" fontId="71" fillId="2" borderId="21" xfId="0" applyNumberFormat="1" applyFont="1" applyFill="1" applyBorder="1" applyAlignment="1">
      <alignment horizontal="left" wrapText="1"/>
    </xf>
    <xf numFmtId="3" fontId="27" fillId="2" borderId="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 vertical="center" wrapText="1"/>
    </xf>
    <xf numFmtId="0" fontId="25" fillId="0" borderId="61" xfId="0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right" vertical="center"/>
    </xf>
    <xf numFmtId="3" fontId="25" fillId="0" borderId="62" xfId="0" applyNumberFormat="1" applyFont="1" applyFill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 wrapText="1"/>
    </xf>
    <xf numFmtId="0" fontId="72" fillId="0" borderId="6" xfId="0" applyFont="1" applyFill="1" applyBorder="1" applyAlignment="1">
      <alignment horizontal="center" vertical="center"/>
    </xf>
    <xf numFmtId="3" fontId="72" fillId="0" borderId="19" xfId="0" applyNumberFormat="1" applyFont="1" applyFill="1" applyBorder="1" applyAlignment="1">
      <alignment horizontal="right" vertical="center" wrapText="1"/>
    </xf>
    <xf numFmtId="0" fontId="71" fillId="2" borderId="40" xfId="0" applyFont="1" applyFill="1" applyBorder="1" applyAlignment="1">
      <alignment horizontal="left" wrapText="1"/>
    </xf>
    <xf numFmtId="3" fontId="72" fillId="2" borderId="5" xfId="0" applyNumberFormat="1" applyFont="1" applyFill="1" applyBorder="1" applyAlignment="1">
      <alignment horizontal="right" wrapText="1"/>
    </xf>
    <xf numFmtId="3" fontId="72" fillId="2" borderId="34" xfId="0" applyNumberFormat="1" applyFont="1" applyFill="1" applyBorder="1" applyAlignment="1">
      <alignment horizontal="right" wrapText="1"/>
    </xf>
    <xf numFmtId="49" fontId="22" fillId="0" borderId="8" xfId="0" applyNumberFormat="1" applyFont="1" applyFill="1" applyBorder="1" applyAlignment="1">
      <alignment horizontal="center" wrapText="1"/>
    </xf>
    <xf numFmtId="49" fontId="22" fillId="0" borderId="47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3" fontId="72" fillId="0" borderId="1" xfId="0" applyNumberFormat="1" applyFont="1" applyFill="1" applyBorder="1" applyAlignment="1">
      <alignment horizontal="right" vertical="center"/>
    </xf>
    <xf numFmtId="0" fontId="22" fillId="0" borderId="67" xfId="0" applyFont="1" applyFill="1" applyBorder="1" applyAlignment="1">
      <alignment horizontal="left" vertical="center" wrapText="1"/>
    </xf>
    <xf numFmtId="0" fontId="22" fillId="0" borderId="66" xfId="0" applyFont="1" applyFill="1" applyBorder="1" applyAlignment="1">
      <alignment horizontal="center" vertical="center" wrapText="1"/>
    </xf>
    <xf numFmtId="3" fontId="72" fillId="0" borderId="6" xfId="0" applyNumberFormat="1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25" fillId="0" borderId="6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9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3" fontId="17" fillId="2" borderId="46" xfId="0" applyNumberFormat="1" applyFont="1" applyFill="1" applyBorder="1" applyAlignment="1">
      <alignment horizontal="left" vertical="center" wrapText="1"/>
    </xf>
    <xf numFmtId="3" fontId="17" fillId="2" borderId="50" xfId="0" applyNumberFormat="1" applyFont="1" applyFill="1" applyBorder="1" applyAlignment="1">
      <alignment horizontal="left" vertical="center" wrapText="1"/>
    </xf>
    <xf numFmtId="3" fontId="70" fillId="2" borderId="48" xfId="0" applyNumberFormat="1" applyFont="1" applyFill="1" applyBorder="1" applyAlignment="1">
      <alignment horizontal="center" vertical="center" wrapText="1"/>
    </xf>
    <xf numFmtId="3" fontId="70" fillId="2" borderId="58" xfId="0" applyNumberFormat="1" applyFont="1" applyFill="1" applyBorder="1" applyAlignment="1">
      <alignment horizontal="center" vertical="center" wrapText="1"/>
    </xf>
    <xf numFmtId="3" fontId="70" fillId="2" borderId="49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3" fontId="17" fillId="2" borderId="23" xfId="0" applyNumberFormat="1" applyFont="1" applyFill="1" applyBorder="1" applyAlignment="1">
      <alignment horizontal="center" vertical="center"/>
    </xf>
    <xf numFmtId="3" fontId="17" fillId="2" borderId="25" xfId="0" applyNumberFormat="1" applyFont="1" applyFill="1" applyBorder="1" applyAlignment="1">
      <alignment horizontal="center" vertical="center"/>
    </xf>
    <xf numFmtId="3" fontId="17" fillId="2" borderId="42" xfId="0" applyNumberFormat="1" applyFont="1" applyFill="1" applyBorder="1" applyAlignment="1">
      <alignment horizontal="center" vertical="center" wrapText="1"/>
    </xf>
    <xf numFmtId="3" fontId="17" fillId="2" borderId="47" xfId="0" applyNumberFormat="1" applyFont="1" applyFill="1" applyBorder="1" applyAlignment="1">
      <alignment horizontal="center" vertical="center" wrapText="1"/>
    </xf>
    <xf numFmtId="3" fontId="17" fillId="2" borderId="48" xfId="0" applyNumberFormat="1" applyFont="1" applyFill="1" applyBorder="1" applyAlignment="1">
      <alignment horizontal="center" vertical="center" wrapText="1"/>
    </xf>
    <xf numFmtId="3" fontId="17" fillId="2" borderId="49" xfId="0" applyNumberFormat="1" applyFont="1" applyFill="1" applyBorder="1" applyAlignment="1">
      <alignment horizontal="center" vertical="center" wrapText="1"/>
    </xf>
    <xf numFmtId="3" fontId="70" fillId="2" borderId="56" xfId="0" applyNumberFormat="1" applyFont="1" applyFill="1" applyBorder="1" applyAlignment="1">
      <alignment horizontal="center" vertical="center" wrapText="1"/>
    </xf>
    <xf numFmtId="3" fontId="17" fillId="2" borderId="54" xfId="0" applyNumberFormat="1" applyFont="1" applyFill="1" applyBorder="1" applyAlignment="1">
      <alignment horizontal="left" vertical="center" wrapText="1"/>
    </xf>
    <xf numFmtId="3" fontId="17" fillId="2" borderId="44" xfId="0" applyNumberFormat="1" applyFont="1" applyFill="1" applyBorder="1" applyAlignment="1">
      <alignment horizontal="left" vertical="center" wrapText="1"/>
    </xf>
    <xf numFmtId="3" fontId="17" fillId="2" borderId="56" xfId="0" applyNumberFormat="1" applyFont="1" applyFill="1" applyBorder="1" applyAlignment="1">
      <alignment horizontal="center" vertical="center" wrapText="1"/>
    </xf>
    <xf numFmtId="3" fontId="17" fillId="2" borderId="57" xfId="0" applyNumberFormat="1" applyFont="1" applyFill="1" applyBorder="1" applyAlignment="1">
      <alignment horizontal="center" vertical="center" wrapText="1"/>
    </xf>
    <xf numFmtId="3" fontId="17" fillId="2" borderId="39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41" xfId="0" applyNumberFormat="1" applyFont="1" applyFill="1" applyBorder="1" applyAlignment="1">
      <alignment horizontal="center" vertical="center"/>
    </xf>
    <xf numFmtId="49" fontId="21" fillId="0" borderId="54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 wrapText="1"/>
    </xf>
    <xf numFmtId="49" fontId="21" fillId="0" borderId="63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2" fillId="0" borderId="48" xfId="0" applyNumberFormat="1" applyFont="1" applyFill="1" applyBorder="1" applyAlignment="1">
      <alignment horizontal="center" vertical="center" wrapText="1"/>
    </xf>
    <xf numFmtId="49" fontId="22" fillId="0" borderId="49" xfId="0" applyNumberFormat="1" applyFont="1" applyFill="1" applyBorder="1" applyAlignment="1">
      <alignment horizontal="center" vertical="center" wrapText="1"/>
    </xf>
    <xf numFmtId="49" fontId="22" fillId="0" borderId="66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73" fillId="0" borderId="64" xfId="0" applyFont="1" applyFill="1" applyBorder="1" applyAlignment="1">
      <alignment horizontal="center" vertical="center" wrapText="1"/>
    </xf>
    <xf numFmtId="0" fontId="73" fillId="0" borderId="65" xfId="0" applyFont="1" applyFill="1" applyBorder="1" applyAlignment="1">
      <alignment horizontal="center" vertical="center" wrapText="1"/>
    </xf>
    <xf numFmtId="0" fontId="73" fillId="0" borderId="5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FFFF99"/>
      <color rgb="FFFFFFCC"/>
      <color rgb="FFFFFF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tabSelected="1" zoomScale="85" zoomScaleNormal="85" workbookViewId="0">
      <selection activeCell="G5" sqref="G5"/>
    </sheetView>
  </sheetViews>
  <sheetFormatPr defaultColWidth="9.140625" defaultRowHeight="15" x14ac:dyDescent="0.25"/>
  <cols>
    <col min="1" max="1" width="36.28515625" style="16" customWidth="1"/>
    <col min="2" max="2" width="44.85546875" style="16" customWidth="1"/>
    <col min="3" max="3" width="23.140625" style="16" customWidth="1"/>
    <col min="4" max="4" width="22.42578125" style="16" customWidth="1"/>
    <col min="5" max="5" width="22.85546875" style="16" customWidth="1"/>
    <col min="6" max="6" width="25.7109375" style="16" customWidth="1"/>
    <col min="7" max="7" width="10.28515625" style="16" bestFit="1" customWidth="1"/>
    <col min="8" max="8" width="19.140625" style="16" bestFit="1" customWidth="1"/>
    <col min="9" max="16384" width="9.140625" style="16"/>
  </cols>
  <sheetData>
    <row r="1" spans="1:8" ht="19.5" thickBot="1" x14ac:dyDescent="0.3">
      <c r="F1" s="17" t="s">
        <v>45</v>
      </c>
    </row>
    <row r="2" spans="1:8" ht="35.1" customHeight="1" thickBot="1" x14ac:dyDescent="0.3">
      <c r="A2" s="83" t="s">
        <v>12</v>
      </c>
      <c r="B2" s="84"/>
      <c r="C2" s="84"/>
      <c r="D2" s="84"/>
      <c r="E2" s="84"/>
      <c r="F2" s="85"/>
    </row>
    <row r="3" spans="1:8" ht="37.5" customHeight="1" thickBot="1" x14ac:dyDescent="0.3">
      <c r="A3" s="30" t="s">
        <v>14</v>
      </c>
      <c r="B3" s="18" t="s">
        <v>9</v>
      </c>
      <c r="C3" s="59" t="s">
        <v>4</v>
      </c>
      <c r="D3" s="18" t="s">
        <v>0</v>
      </c>
      <c r="E3" s="59" t="s">
        <v>10</v>
      </c>
      <c r="F3" s="18" t="s">
        <v>7</v>
      </c>
    </row>
    <row r="4" spans="1:8" ht="37.5" customHeight="1" x14ac:dyDescent="0.25">
      <c r="A4" s="109" t="s">
        <v>3</v>
      </c>
      <c r="B4" s="66" t="s">
        <v>65</v>
      </c>
      <c r="C4" s="66" t="s">
        <v>66</v>
      </c>
      <c r="D4" s="66" t="s">
        <v>5</v>
      </c>
      <c r="E4" s="67">
        <v>208760</v>
      </c>
      <c r="F4" s="110" t="s">
        <v>6</v>
      </c>
    </row>
    <row r="5" spans="1:8" ht="37.5" customHeight="1" x14ac:dyDescent="0.25">
      <c r="A5" s="100"/>
      <c r="B5" s="25" t="s">
        <v>67</v>
      </c>
      <c r="C5" s="25" t="s">
        <v>68</v>
      </c>
      <c r="D5" s="25" t="s">
        <v>13</v>
      </c>
      <c r="E5" s="26">
        <v>2951720</v>
      </c>
      <c r="F5" s="111"/>
    </row>
    <row r="6" spans="1:8" ht="37.5" customHeight="1" x14ac:dyDescent="0.25">
      <c r="A6" s="95"/>
      <c r="B6" s="86" t="s">
        <v>2</v>
      </c>
      <c r="C6" s="87"/>
      <c r="D6" s="88"/>
      <c r="E6" s="21">
        <f>SUM(E4:E5)</f>
        <v>3160480</v>
      </c>
      <c r="F6" s="111"/>
    </row>
    <row r="7" spans="1:8" ht="37.5" customHeight="1" x14ac:dyDescent="0.25">
      <c r="A7" s="92" t="s">
        <v>20</v>
      </c>
      <c r="B7" s="19" t="s">
        <v>35</v>
      </c>
      <c r="C7" s="20" t="s">
        <v>36</v>
      </c>
      <c r="D7" s="20" t="s">
        <v>13</v>
      </c>
      <c r="E7" s="21">
        <v>258760</v>
      </c>
      <c r="F7" s="111"/>
      <c r="H7" s="22"/>
    </row>
    <row r="8" spans="1:8" ht="29.25" customHeight="1" x14ac:dyDescent="0.25">
      <c r="A8" s="95"/>
      <c r="B8" s="97" t="s">
        <v>2</v>
      </c>
      <c r="C8" s="98"/>
      <c r="D8" s="99"/>
      <c r="E8" s="24">
        <f>SUM(E7:E7)</f>
        <v>258760</v>
      </c>
      <c r="F8" s="111"/>
    </row>
    <row r="9" spans="1:8" ht="30" customHeight="1" x14ac:dyDescent="0.25">
      <c r="A9" s="94" t="s">
        <v>83</v>
      </c>
      <c r="B9" s="25" t="s">
        <v>77</v>
      </c>
      <c r="C9" s="25" t="s">
        <v>78</v>
      </c>
      <c r="D9" s="25" t="s">
        <v>13</v>
      </c>
      <c r="E9" s="26">
        <v>1500000</v>
      </c>
      <c r="F9" s="111"/>
    </row>
    <row r="10" spans="1:8" ht="30" customHeight="1" x14ac:dyDescent="0.25">
      <c r="A10" s="94"/>
      <c r="B10" s="25" t="s">
        <v>79</v>
      </c>
      <c r="C10" s="25" t="s">
        <v>80</v>
      </c>
      <c r="D10" s="25" t="s">
        <v>21</v>
      </c>
      <c r="E10" s="26">
        <v>4000000</v>
      </c>
      <c r="F10" s="111"/>
    </row>
    <row r="11" spans="1:8" ht="30" customHeight="1" x14ac:dyDescent="0.25">
      <c r="A11" s="94"/>
      <c r="B11" s="25" t="s">
        <v>81</v>
      </c>
      <c r="C11" s="25" t="s">
        <v>82</v>
      </c>
      <c r="D11" s="25" t="s">
        <v>5</v>
      </c>
      <c r="E11" s="26">
        <v>3000000</v>
      </c>
      <c r="F11" s="111"/>
    </row>
    <row r="12" spans="1:8" ht="30" customHeight="1" x14ac:dyDescent="0.25">
      <c r="A12" s="94"/>
      <c r="B12" s="86" t="s">
        <v>2</v>
      </c>
      <c r="C12" s="87"/>
      <c r="D12" s="88"/>
      <c r="E12" s="26">
        <f>SUM(E9:E11)</f>
        <v>8500000</v>
      </c>
      <c r="F12" s="111"/>
    </row>
    <row r="13" spans="1:8" ht="30" customHeight="1" x14ac:dyDescent="0.25">
      <c r="A13" s="92" t="s">
        <v>19</v>
      </c>
      <c r="B13" s="25" t="s">
        <v>51</v>
      </c>
      <c r="C13" s="25" t="s">
        <v>84</v>
      </c>
      <c r="D13" s="25" t="s">
        <v>21</v>
      </c>
      <c r="E13" s="26">
        <v>1632820</v>
      </c>
      <c r="F13" s="111"/>
    </row>
    <row r="14" spans="1:8" ht="30" customHeight="1" x14ac:dyDescent="0.25">
      <c r="A14" s="100"/>
      <c r="B14" s="25" t="s">
        <v>51</v>
      </c>
      <c r="C14" s="25" t="s">
        <v>52</v>
      </c>
      <c r="D14" s="25" t="s">
        <v>13</v>
      </c>
      <c r="E14" s="26">
        <v>5108500</v>
      </c>
      <c r="F14" s="111"/>
    </row>
    <row r="15" spans="1:8" ht="30" customHeight="1" x14ac:dyDescent="0.25">
      <c r="A15" s="100"/>
      <c r="B15" s="25" t="s">
        <v>50</v>
      </c>
      <c r="C15" s="25" t="s">
        <v>86</v>
      </c>
      <c r="D15" s="25" t="s">
        <v>5</v>
      </c>
      <c r="E15" s="26">
        <v>3992040</v>
      </c>
      <c r="F15" s="111"/>
    </row>
    <row r="16" spans="1:8" ht="30" customHeight="1" x14ac:dyDescent="0.25">
      <c r="A16" s="95"/>
      <c r="B16" s="86" t="s">
        <v>2</v>
      </c>
      <c r="C16" s="87"/>
      <c r="D16" s="88"/>
      <c r="E16" s="26">
        <f>SUM(E13:E15)</f>
        <v>10733360</v>
      </c>
      <c r="F16" s="111"/>
    </row>
    <row r="17" spans="1:6" ht="30" customHeight="1" x14ac:dyDescent="0.25">
      <c r="A17" s="92" t="s">
        <v>34</v>
      </c>
      <c r="B17" s="31" t="s">
        <v>48</v>
      </c>
      <c r="C17" s="31" t="s">
        <v>49</v>
      </c>
      <c r="D17" s="31" t="s">
        <v>5</v>
      </c>
      <c r="E17" s="32">
        <v>1518520</v>
      </c>
      <c r="F17" s="111"/>
    </row>
    <row r="18" spans="1:6" ht="30" customHeight="1" x14ac:dyDescent="0.25">
      <c r="A18" s="100"/>
      <c r="B18" s="25" t="s">
        <v>73</v>
      </c>
      <c r="C18" s="25" t="s">
        <v>74</v>
      </c>
      <c r="D18" s="25" t="s">
        <v>21</v>
      </c>
      <c r="E18" s="26">
        <v>5077390</v>
      </c>
      <c r="F18" s="111"/>
    </row>
    <row r="19" spans="1:6" ht="30" customHeight="1" x14ac:dyDescent="0.25">
      <c r="A19" s="95"/>
      <c r="B19" s="86" t="s">
        <v>2</v>
      </c>
      <c r="C19" s="87"/>
      <c r="D19" s="88"/>
      <c r="E19" s="26">
        <f>SUM(E17:E18)</f>
        <v>6595910</v>
      </c>
      <c r="F19" s="111"/>
    </row>
    <row r="20" spans="1:6" ht="30" customHeight="1" x14ac:dyDescent="0.25">
      <c r="A20" s="92" t="s">
        <v>24</v>
      </c>
      <c r="B20" s="25" t="s">
        <v>69</v>
      </c>
      <c r="C20" s="25" t="s">
        <v>70</v>
      </c>
      <c r="D20" s="25" t="s">
        <v>13</v>
      </c>
      <c r="E20" s="26">
        <v>6000000</v>
      </c>
      <c r="F20" s="111"/>
    </row>
    <row r="21" spans="1:6" ht="30" customHeight="1" thickBot="1" x14ac:dyDescent="0.3">
      <c r="A21" s="93"/>
      <c r="B21" s="91" t="s">
        <v>2</v>
      </c>
      <c r="C21" s="91"/>
      <c r="D21" s="91"/>
      <c r="E21" s="68">
        <f>SUM(E20)</f>
        <v>6000000</v>
      </c>
      <c r="F21" s="112"/>
    </row>
    <row r="22" spans="1:6" ht="30" customHeight="1" thickBot="1" x14ac:dyDescent="0.3">
      <c r="A22" s="103" t="s">
        <v>1</v>
      </c>
      <c r="B22" s="104"/>
      <c r="C22" s="104"/>
      <c r="D22" s="105"/>
      <c r="E22" s="65">
        <f>SUM(E21,E19,E16,E12,E8,E6)</f>
        <v>35248510</v>
      </c>
      <c r="F22" s="35"/>
    </row>
    <row r="23" spans="1:6" ht="15.75" thickBot="1" x14ac:dyDescent="0.3"/>
    <row r="24" spans="1:6" ht="35.1" customHeight="1" thickBot="1" x14ac:dyDescent="0.3">
      <c r="A24" s="106" t="s">
        <v>11</v>
      </c>
      <c r="B24" s="107"/>
      <c r="C24" s="107"/>
      <c r="D24" s="107"/>
      <c r="E24" s="107"/>
      <c r="F24" s="108"/>
    </row>
    <row r="25" spans="1:6" ht="57" thickBot="1" x14ac:dyDescent="0.3">
      <c r="A25" s="30" t="s">
        <v>14</v>
      </c>
      <c r="B25" s="18" t="s">
        <v>9</v>
      </c>
      <c r="C25" s="18" t="s">
        <v>4</v>
      </c>
      <c r="D25" s="18" t="s">
        <v>0</v>
      </c>
      <c r="E25" s="18" t="s">
        <v>10</v>
      </c>
      <c r="F25" s="18" t="s">
        <v>7</v>
      </c>
    </row>
    <row r="26" spans="1:6" ht="31.5" customHeight="1" x14ac:dyDescent="0.25">
      <c r="A26" s="100" t="s">
        <v>20</v>
      </c>
      <c r="B26" s="23" t="s">
        <v>37</v>
      </c>
      <c r="C26" s="23" t="s">
        <v>38</v>
      </c>
      <c r="D26" s="23" t="s">
        <v>5</v>
      </c>
      <c r="E26" s="24">
        <v>318160</v>
      </c>
      <c r="F26" s="116" t="s">
        <v>6</v>
      </c>
    </row>
    <row r="27" spans="1:6" ht="30" customHeight="1" x14ac:dyDescent="0.25">
      <c r="A27" s="95"/>
      <c r="B27" s="97" t="s">
        <v>2</v>
      </c>
      <c r="C27" s="98"/>
      <c r="D27" s="99"/>
      <c r="E27" s="60">
        <f>SUM(E26)</f>
        <v>318160</v>
      </c>
      <c r="F27" s="116"/>
    </row>
    <row r="28" spans="1:6" ht="30" customHeight="1" x14ac:dyDescent="0.25">
      <c r="A28" s="92" t="s">
        <v>83</v>
      </c>
      <c r="B28" s="25" t="s">
        <v>79</v>
      </c>
      <c r="C28" s="25" t="s">
        <v>80</v>
      </c>
      <c r="D28" s="25" t="s">
        <v>21</v>
      </c>
      <c r="E28" s="26">
        <v>3762740</v>
      </c>
      <c r="F28" s="116"/>
    </row>
    <row r="29" spans="1:6" ht="30" customHeight="1" x14ac:dyDescent="0.25">
      <c r="A29" s="95"/>
      <c r="B29" s="97" t="s">
        <v>2</v>
      </c>
      <c r="C29" s="98"/>
      <c r="D29" s="99"/>
      <c r="E29" s="24">
        <f>SUM(E28)</f>
        <v>3762740</v>
      </c>
      <c r="F29" s="116"/>
    </row>
    <row r="30" spans="1:6" ht="30" customHeight="1" x14ac:dyDescent="0.25">
      <c r="A30" s="96" t="s">
        <v>19</v>
      </c>
      <c r="B30" s="20" t="s">
        <v>51</v>
      </c>
      <c r="C30" s="20" t="s">
        <v>85</v>
      </c>
      <c r="D30" s="20" t="s">
        <v>5</v>
      </c>
      <c r="E30" s="21">
        <v>4254580</v>
      </c>
      <c r="F30" s="116"/>
    </row>
    <row r="31" spans="1:6" ht="30" customHeight="1" x14ac:dyDescent="0.25">
      <c r="A31" s="96"/>
      <c r="B31" s="25" t="s">
        <v>50</v>
      </c>
      <c r="C31" s="25" t="s">
        <v>87</v>
      </c>
      <c r="D31" s="25" t="s">
        <v>13</v>
      </c>
      <c r="E31" s="26">
        <v>4604220</v>
      </c>
      <c r="F31" s="116"/>
    </row>
    <row r="32" spans="1:6" ht="30" customHeight="1" x14ac:dyDescent="0.25">
      <c r="A32" s="96"/>
      <c r="B32" s="86" t="s">
        <v>2</v>
      </c>
      <c r="C32" s="87"/>
      <c r="D32" s="88"/>
      <c r="E32" s="26">
        <f>SUM(E30:E31)</f>
        <v>8858800</v>
      </c>
      <c r="F32" s="116"/>
    </row>
    <row r="33" spans="1:7" ht="30" customHeight="1" x14ac:dyDescent="0.25">
      <c r="A33" s="89" t="s">
        <v>34</v>
      </c>
      <c r="B33" s="31" t="s">
        <v>71</v>
      </c>
      <c r="C33" s="31" t="s">
        <v>72</v>
      </c>
      <c r="D33" s="31" t="s">
        <v>21</v>
      </c>
      <c r="E33" s="32">
        <v>5000000</v>
      </c>
      <c r="F33" s="116"/>
      <c r="G33" s="27"/>
    </row>
    <row r="34" spans="1:7" ht="30" customHeight="1" x14ac:dyDescent="0.25">
      <c r="A34" s="90"/>
      <c r="B34" s="33" t="s">
        <v>75</v>
      </c>
      <c r="C34" s="33" t="s">
        <v>76</v>
      </c>
      <c r="D34" s="33" t="s">
        <v>5</v>
      </c>
      <c r="E34" s="34">
        <v>4182850</v>
      </c>
      <c r="F34" s="116"/>
      <c r="G34" s="27"/>
    </row>
    <row r="35" spans="1:7" ht="30" customHeight="1" thickBot="1" x14ac:dyDescent="0.3">
      <c r="A35" s="90"/>
      <c r="B35" s="113" t="s">
        <v>2</v>
      </c>
      <c r="C35" s="114"/>
      <c r="D35" s="115"/>
      <c r="E35" s="61">
        <f>SUM(E33:E34)</f>
        <v>9182850</v>
      </c>
      <c r="F35" s="116"/>
      <c r="G35" s="27"/>
    </row>
    <row r="36" spans="1:7" ht="30" customHeight="1" thickBot="1" x14ac:dyDescent="0.3">
      <c r="A36" s="101" t="s">
        <v>1</v>
      </c>
      <c r="B36" s="102"/>
      <c r="C36" s="102"/>
      <c r="D36" s="102"/>
      <c r="E36" s="28">
        <f>SUM(E35,E32,E29,E27)</f>
        <v>22122550</v>
      </c>
      <c r="F36" s="29"/>
    </row>
  </sheetData>
  <mergeCells count="26">
    <mergeCell ref="A36:D36"/>
    <mergeCell ref="A22:D22"/>
    <mergeCell ref="A24:F24"/>
    <mergeCell ref="B8:D8"/>
    <mergeCell ref="B6:D6"/>
    <mergeCell ref="A4:A6"/>
    <mergeCell ref="A26:A27"/>
    <mergeCell ref="B27:D27"/>
    <mergeCell ref="A7:A8"/>
    <mergeCell ref="F4:F21"/>
    <mergeCell ref="B35:D35"/>
    <mergeCell ref="F26:F35"/>
    <mergeCell ref="A17:A19"/>
    <mergeCell ref="A2:F2"/>
    <mergeCell ref="B19:D19"/>
    <mergeCell ref="A33:A35"/>
    <mergeCell ref="B21:D21"/>
    <mergeCell ref="A20:A21"/>
    <mergeCell ref="A9:A12"/>
    <mergeCell ref="B12:D12"/>
    <mergeCell ref="B16:D16"/>
    <mergeCell ref="A28:A29"/>
    <mergeCell ref="A30:A32"/>
    <mergeCell ref="B29:D29"/>
    <mergeCell ref="B32:D32"/>
    <mergeCell ref="A13:A16"/>
  </mergeCells>
  <printOptions horizontalCentered="1"/>
  <pageMargins left="0.9055118110236221" right="0.70866141732283472" top="0.55118110236220474" bottom="0.55118110236220474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2"/>
  <sheetViews>
    <sheetView zoomScale="90" zoomScaleNormal="90" workbookViewId="0">
      <selection activeCell="E19" sqref="E19"/>
    </sheetView>
  </sheetViews>
  <sheetFormatPr defaultRowHeight="15" x14ac:dyDescent="0.25"/>
  <cols>
    <col min="1" max="1" width="35.140625" customWidth="1"/>
    <col min="2" max="2" width="19.5703125" customWidth="1"/>
    <col min="3" max="6" width="18.7109375" customWidth="1"/>
    <col min="7" max="7" width="25.28515625" customWidth="1"/>
    <col min="8" max="8" width="19.7109375" customWidth="1"/>
  </cols>
  <sheetData>
    <row r="1" spans="1:8" ht="19.5" thickBot="1" x14ac:dyDescent="0.3">
      <c r="G1" s="1" t="s">
        <v>46</v>
      </c>
    </row>
    <row r="2" spans="1:8" ht="43.9" customHeight="1" thickBot="1" x14ac:dyDescent="0.3">
      <c r="A2" s="122" t="s">
        <v>43</v>
      </c>
      <c r="B2" s="123"/>
      <c r="C2" s="123"/>
      <c r="D2" s="123"/>
      <c r="E2" s="123"/>
      <c r="F2" s="123"/>
      <c r="G2" s="124"/>
      <c r="H2" s="62"/>
    </row>
    <row r="3" spans="1:8" ht="37.15" customHeight="1" thickBot="1" x14ac:dyDescent="0.3">
      <c r="A3" s="132" t="s">
        <v>15</v>
      </c>
      <c r="B3" s="137" t="s">
        <v>0</v>
      </c>
      <c r="C3" s="138"/>
      <c r="D3" s="138"/>
      <c r="E3" s="139"/>
      <c r="F3" s="134" t="s">
        <v>41</v>
      </c>
      <c r="G3" s="135" t="s">
        <v>7</v>
      </c>
    </row>
    <row r="4" spans="1:8" ht="37.15" customHeight="1" thickBot="1" x14ac:dyDescent="0.3">
      <c r="A4" s="133"/>
      <c r="B4" s="51">
        <v>1122</v>
      </c>
      <c r="C4" s="52">
        <v>1123</v>
      </c>
      <c r="D4" s="51">
        <v>1141</v>
      </c>
      <c r="E4" s="52">
        <v>1518</v>
      </c>
      <c r="F4" s="130"/>
      <c r="G4" s="136"/>
    </row>
    <row r="5" spans="1:8" ht="24" customHeight="1" x14ac:dyDescent="0.25">
      <c r="A5" s="48" t="s">
        <v>47</v>
      </c>
      <c r="B5" s="49"/>
      <c r="C5" s="49"/>
      <c r="D5" s="49"/>
      <c r="E5" s="49">
        <v>296</v>
      </c>
      <c r="F5" s="50">
        <f t="shared" ref="F5:F18" si="0">SUM(B5:E5)</f>
        <v>296</v>
      </c>
      <c r="G5" s="119" t="s">
        <v>59</v>
      </c>
    </row>
    <row r="6" spans="1:8" ht="24" customHeight="1" x14ac:dyDescent="0.25">
      <c r="A6" s="48" t="s">
        <v>64</v>
      </c>
      <c r="B6" s="49"/>
      <c r="C6" s="49"/>
      <c r="D6" s="49">
        <v>268</v>
      </c>
      <c r="E6" s="49"/>
      <c r="F6" s="50">
        <f t="shared" si="0"/>
        <v>268</v>
      </c>
      <c r="G6" s="131"/>
    </row>
    <row r="7" spans="1:8" ht="25.15" customHeight="1" x14ac:dyDescent="0.25">
      <c r="A7" s="8" t="s">
        <v>8</v>
      </c>
      <c r="B7" s="5"/>
      <c r="C7" s="5">
        <v>241</v>
      </c>
      <c r="D7" s="5">
        <v>10000</v>
      </c>
      <c r="E7" s="5"/>
      <c r="F7" s="50">
        <f t="shared" si="0"/>
        <v>10241</v>
      </c>
      <c r="G7" s="120"/>
    </row>
    <row r="8" spans="1:8" ht="25.15" customHeight="1" x14ac:dyDescent="0.25">
      <c r="A8" s="8" t="s">
        <v>16</v>
      </c>
      <c r="B8" s="5"/>
      <c r="C8" s="5"/>
      <c r="D8" s="5"/>
      <c r="E8" s="5">
        <v>224</v>
      </c>
      <c r="F8" s="50">
        <f t="shared" si="0"/>
        <v>224</v>
      </c>
      <c r="G8" s="120"/>
    </row>
    <row r="9" spans="1:8" ht="25.15" customHeight="1" x14ac:dyDescent="0.25">
      <c r="A9" s="8" t="s">
        <v>39</v>
      </c>
      <c r="B9" s="5"/>
      <c r="C9" s="5"/>
      <c r="D9" s="5">
        <v>2185</v>
      </c>
      <c r="E9" s="5"/>
      <c r="F9" s="50">
        <f t="shared" si="0"/>
        <v>2185</v>
      </c>
      <c r="G9" s="120"/>
    </row>
    <row r="10" spans="1:8" ht="25.15" customHeight="1" x14ac:dyDescent="0.25">
      <c r="A10" s="8" t="s">
        <v>19</v>
      </c>
      <c r="B10" s="4"/>
      <c r="C10" s="5">
        <v>4000</v>
      </c>
      <c r="D10" s="5">
        <v>10000</v>
      </c>
      <c r="E10" s="5"/>
      <c r="F10" s="50">
        <f t="shared" si="0"/>
        <v>14000</v>
      </c>
      <c r="G10" s="120"/>
    </row>
    <row r="11" spans="1:8" ht="25.15" customHeight="1" x14ac:dyDescent="0.25">
      <c r="A11" s="8" t="s">
        <v>18</v>
      </c>
      <c r="B11" s="5">
        <v>322</v>
      </c>
      <c r="C11" s="5"/>
      <c r="D11" s="5">
        <v>2486</v>
      </c>
      <c r="E11" s="5"/>
      <c r="F11" s="50">
        <f t="shared" si="0"/>
        <v>2808</v>
      </c>
      <c r="G11" s="120"/>
    </row>
    <row r="12" spans="1:8" ht="25.15" customHeight="1" x14ac:dyDescent="0.25">
      <c r="A12" s="8" t="s">
        <v>34</v>
      </c>
      <c r="B12" s="5"/>
      <c r="C12" s="5">
        <v>10</v>
      </c>
      <c r="D12" s="5"/>
      <c r="E12" s="5"/>
      <c r="F12" s="50">
        <f t="shared" si="0"/>
        <v>10</v>
      </c>
      <c r="G12" s="120"/>
    </row>
    <row r="13" spans="1:8" ht="25.15" customHeight="1" x14ac:dyDescent="0.25">
      <c r="A13" s="8" t="s">
        <v>23</v>
      </c>
      <c r="B13" s="5"/>
      <c r="C13" s="5">
        <v>1611</v>
      </c>
      <c r="D13" s="5">
        <v>1295</v>
      </c>
      <c r="E13" s="5"/>
      <c r="F13" s="50">
        <f t="shared" si="0"/>
        <v>2906</v>
      </c>
      <c r="G13" s="120"/>
    </row>
    <row r="14" spans="1:8" ht="25.15" customHeight="1" x14ac:dyDescent="0.25">
      <c r="A14" s="8" t="s">
        <v>24</v>
      </c>
      <c r="B14" s="5"/>
      <c r="C14" s="5">
        <v>2506</v>
      </c>
      <c r="D14" s="5">
        <v>2367</v>
      </c>
      <c r="E14" s="5"/>
      <c r="F14" s="50">
        <f t="shared" si="0"/>
        <v>4873</v>
      </c>
      <c r="G14" s="120"/>
    </row>
    <row r="15" spans="1:8" ht="25.15" customHeight="1" x14ac:dyDescent="0.25">
      <c r="A15" s="8" t="s">
        <v>17</v>
      </c>
      <c r="B15" s="5"/>
      <c r="C15" s="5">
        <v>878</v>
      </c>
      <c r="D15" s="5">
        <v>3962</v>
      </c>
      <c r="E15" s="5"/>
      <c r="F15" s="50">
        <f t="shared" si="0"/>
        <v>4840</v>
      </c>
      <c r="G15" s="120"/>
    </row>
    <row r="16" spans="1:8" ht="25.15" customHeight="1" x14ac:dyDescent="0.25">
      <c r="A16" s="8" t="s">
        <v>40</v>
      </c>
      <c r="B16" s="5"/>
      <c r="C16" s="5"/>
      <c r="D16" s="5"/>
      <c r="E16" s="5">
        <v>2000</v>
      </c>
      <c r="F16" s="50">
        <f t="shared" si="0"/>
        <v>2000</v>
      </c>
      <c r="G16" s="120"/>
    </row>
    <row r="17" spans="1:7" ht="25.15" customHeight="1" x14ac:dyDescent="0.25">
      <c r="A17" s="8" t="s">
        <v>3</v>
      </c>
      <c r="B17" s="5">
        <v>247</v>
      </c>
      <c r="C17" s="5">
        <v>613</v>
      </c>
      <c r="D17" s="5">
        <v>834</v>
      </c>
      <c r="E17" s="5">
        <v>3500</v>
      </c>
      <c r="F17" s="50">
        <f t="shared" si="0"/>
        <v>5194</v>
      </c>
      <c r="G17" s="120"/>
    </row>
    <row r="18" spans="1:7" ht="25.15" customHeight="1" thickBot="1" x14ac:dyDescent="0.3">
      <c r="A18" s="8" t="s">
        <v>32</v>
      </c>
      <c r="B18" s="5"/>
      <c r="C18" s="5"/>
      <c r="D18" s="5">
        <v>110</v>
      </c>
      <c r="E18" s="5"/>
      <c r="F18" s="50">
        <f t="shared" si="0"/>
        <v>110</v>
      </c>
      <c r="G18" s="120"/>
    </row>
    <row r="19" spans="1:7" ht="30.6" customHeight="1" thickBot="1" x14ac:dyDescent="0.3">
      <c r="A19" s="13" t="s">
        <v>1</v>
      </c>
      <c r="B19" s="14">
        <f>SUM(B5:B18)</f>
        <v>569</v>
      </c>
      <c r="C19" s="15">
        <f>SUM(C5:C18)</f>
        <v>9859</v>
      </c>
      <c r="D19" s="14">
        <f>SUM(D5:D18)</f>
        <v>33507</v>
      </c>
      <c r="E19" s="15">
        <f>SUM(E5:E18)</f>
        <v>6020</v>
      </c>
      <c r="F19" s="47">
        <f>SUM(F5:F18)</f>
        <v>49955</v>
      </c>
      <c r="G19" s="121"/>
    </row>
    <row r="20" spans="1:7" x14ac:dyDescent="0.25">
      <c r="A20" s="6"/>
      <c r="B20" s="6"/>
    </row>
    <row r="21" spans="1:7" ht="15.75" thickBot="1" x14ac:dyDescent="0.3"/>
    <row r="22" spans="1:7" ht="49.5" customHeight="1" thickBot="1" x14ac:dyDescent="0.3">
      <c r="A22" s="122" t="s">
        <v>63</v>
      </c>
      <c r="B22" s="123"/>
      <c r="C22" s="123"/>
      <c r="D22" s="123"/>
      <c r="E22" s="124"/>
    </row>
    <row r="23" spans="1:7" ht="26.25" customHeight="1" thickBot="1" x14ac:dyDescent="0.3">
      <c r="A23" s="117" t="s">
        <v>15</v>
      </c>
      <c r="B23" s="125" t="s">
        <v>0</v>
      </c>
      <c r="C23" s="126"/>
      <c r="D23" s="127" t="s">
        <v>2</v>
      </c>
      <c r="E23" s="129" t="s">
        <v>7</v>
      </c>
    </row>
    <row r="24" spans="1:7" ht="25.5" customHeight="1" thickBot="1" x14ac:dyDescent="0.3">
      <c r="A24" s="118"/>
      <c r="B24" s="51">
        <v>1123</v>
      </c>
      <c r="C24" s="51">
        <v>1141</v>
      </c>
      <c r="D24" s="128"/>
      <c r="E24" s="130"/>
    </row>
    <row r="25" spans="1:7" ht="30" customHeight="1" x14ac:dyDescent="0.25">
      <c r="A25" s="48" t="s">
        <v>8</v>
      </c>
      <c r="B25" s="49"/>
      <c r="C25" s="49">
        <v>5000</v>
      </c>
      <c r="D25" s="50">
        <f>SUM(B25:C25)</f>
        <v>5000</v>
      </c>
      <c r="E25" s="119" t="s">
        <v>60</v>
      </c>
    </row>
    <row r="26" spans="1:7" ht="30" customHeight="1" thickBot="1" x14ac:dyDescent="0.3">
      <c r="A26" s="8" t="s">
        <v>19</v>
      </c>
      <c r="B26" s="5">
        <v>3000</v>
      </c>
      <c r="C26" s="5"/>
      <c r="D26" s="64">
        <f>SUM(B26:C26)</f>
        <v>3000</v>
      </c>
      <c r="E26" s="120"/>
    </row>
    <row r="27" spans="1:7" ht="32.25" customHeight="1" thickBot="1" x14ac:dyDescent="0.3">
      <c r="A27" s="13" t="s">
        <v>1</v>
      </c>
      <c r="B27" s="14">
        <f>SUM(B25:B26)</f>
        <v>3000</v>
      </c>
      <c r="C27" s="14">
        <f>SUM(C25:C26)</f>
        <v>5000</v>
      </c>
      <c r="D27" s="47">
        <f>SUM(D25:D26)</f>
        <v>8000</v>
      </c>
      <c r="E27" s="121"/>
    </row>
    <row r="28" spans="1:7" x14ac:dyDescent="0.25">
      <c r="D28" s="7"/>
    </row>
    <row r="29" spans="1:7" x14ac:dyDescent="0.25">
      <c r="D29" s="7"/>
      <c r="E29" s="7"/>
    </row>
    <row r="30" spans="1:7" x14ac:dyDescent="0.25">
      <c r="D30" s="7"/>
      <c r="E30" s="7"/>
    </row>
    <row r="31" spans="1:7" x14ac:dyDescent="0.25">
      <c r="D31" s="7"/>
      <c r="E31" s="7"/>
    </row>
    <row r="32" spans="1:7" x14ac:dyDescent="0.25">
      <c r="D32" s="7"/>
      <c r="E32" s="7"/>
    </row>
  </sheetData>
  <sortState ref="A29:G33">
    <sortCondition descending="1" ref="C29:C33"/>
  </sortState>
  <mergeCells count="12">
    <mergeCell ref="G5:G19"/>
    <mergeCell ref="A3:A4"/>
    <mergeCell ref="F3:F4"/>
    <mergeCell ref="G3:G4"/>
    <mergeCell ref="A2:G2"/>
    <mergeCell ref="B3:E3"/>
    <mergeCell ref="A23:A24"/>
    <mergeCell ref="E25:E27"/>
    <mergeCell ref="A22:E22"/>
    <mergeCell ref="B23:C23"/>
    <mergeCell ref="D23:D24"/>
    <mergeCell ref="E23:E24"/>
  </mergeCells>
  <printOptions horizontalCentered="1"/>
  <pageMargins left="0" right="0" top="1.3385826771653544" bottom="0" header="0.51181102362204722" footer="0"/>
  <pageSetup paperSize="9" scale="57" orientation="portrait" r:id="rId1"/>
  <ignoredErrors>
    <ignoredError sqref="C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2"/>
  <sheetViews>
    <sheetView zoomScale="90" zoomScaleNormal="90" workbookViewId="0">
      <selection activeCell="B7" sqref="B7"/>
    </sheetView>
  </sheetViews>
  <sheetFormatPr defaultColWidth="23" defaultRowHeight="20.25" x14ac:dyDescent="0.3"/>
  <cols>
    <col min="1" max="1" width="39.85546875" style="3" customWidth="1"/>
    <col min="2" max="4" width="25.7109375" style="3" customWidth="1"/>
    <col min="5" max="5" width="25.85546875" style="3" customWidth="1"/>
    <col min="6" max="16384" width="23" style="3"/>
  </cols>
  <sheetData>
    <row r="1" spans="1:5" ht="21" thickBot="1" x14ac:dyDescent="0.35">
      <c r="E1" s="2" t="s">
        <v>44</v>
      </c>
    </row>
    <row r="2" spans="1:5" ht="36.75" customHeight="1" thickBot="1" x14ac:dyDescent="0.35">
      <c r="A2" s="106" t="s">
        <v>33</v>
      </c>
      <c r="B2" s="107"/>
      <c r="C2" s="107"/>
      <c r="D2" s="107"/>
      <c r="E2" s="108"/>
    </row>
    <row r="3" spans="1:5" ht="29.25" customHeight="1" thickBot="1" x14ac:dyDescent="0.35">
      <c r="A3" s="140" t="s">
        <v>15</v>
      </c>
      <c r="B3" s="142" t="s">
        <v>0</v>
      </c>
      <c r="C3" s="143"/>
      <c r="D3" s="144"/>
      <c r="E3" s="145" t="s">
        <v>42</v>
      </c>
    </row>
    <row r="4" spans="1:5" ht="62.25" customHeight="1" thickBot="1" x14ac:dyDescent="0.35">
      <c r="A4" s="141"/>
      <c r="B4" s="56" t="s">
        <v>25</v>
      </c>
      <c r="C4" s="57" t="s">
        <v>26</v>
      </c>
      <c r="D4" s="56" t="s">
        <v>27</v>
      </c>
      <c r="E4" s="146"/>
    </row>
    <row r="5" spans="1:5" ht="22.5" customHeight="1" x14ac:dyDescent="0.3">
      <c r="A5" s="48" t="s">
        <v>8</v>
      </c>
      <c r="B5" s="53"/>
      <c r="C5" s="54">
        <v>1113</v>
      </c>
      <c r="D5" s="54">
        <v>12000</v>
      </c>
      <c r="E5" s="55">
        <f>B5+C5+D5</f>
        <v>13113</v>
      </c>
    </row>
    <row r="6" spans="1:5" ht="22.5" customHeight="1" x14ac:dyDescent="0.3">
      <c r="A6" s="48" t="s">
        <v>88</v>
      </c>
      <c r="B6" s="53"/>
      <c r="C6" s="54"/>
      <c r="D6" s="54">
        <v>2300</v>
      </c>
      <c r="E6" s="55">
        <f>B6+C6+D6</f>
        <v>2300</v>
      </c>
    </row>
    <row r="7" spans="1:5" ht="22.5" customHeight="1" x14ac:dyDescent="0.3">
      <c r="A7" s="8" t="s">
        <v>29</v>
      </c>
      <c r="B7" s="4">
        <v>134</v>
      </c>
      <c r="C7" s="9">
        <v>2718</v>
      </c>
      <c r="D7" s="9">
        <v>6100</v>
      </c>
      <c r="E7" s="55">
        <f t="shared" ref="E7:E11" si="0">B7+C7+D7</f>
        <v>8952</v>
      </c>
    </row>
    <row r="8" spans="1:5" ht="22.5" customHeight="1" x14ac:dyDescent="0.3">
      <c r="A8" s="8" t="s">
        <v>31</v>
      </c>
      <c r="B8" s="4"/>
      <c r="C8" s="9"/>
      <c r="D8" s="9">
        <v>6063</v>
      </c>
      <c r="E8" s="55">
        <f t="shared" si="0"/>
        <v>6063</v>
      </c>
    </row>
    <row r="9" spans="1:5" ht="22.5" customHeight="1" x14ac:dyDescent="0.3">
      <c r="A9" s="10" t="s">
        <v>32</v>
      </c>
      <c r="B9" s="4"/>
      <c r="C9" s="9">
        <v>195</v>
      </c>
      <c r="D9" s="9"/>
      <c r="E9" s="55">
        <f t="shared" si="0"/>
        <v>195</v>
      </c>
    </row>
    <row r="10" spans="1:5" ht="22.5" customHeight="1" x14ac:dyDescent="0.3">
      <c r="A10" s="8" t="s">
        <v>30</v>
      </c>
      <c r="B10" s="4">
        <v>235</v>
      </c>
      <c r="C10" s="9"/>
      <c r="D10" s="9">
        <v>86</v>
      </c>
      <c r="E10" s="55">
        <f t="shared" si="0"/>
        <v>321</v>
      </c>
    </row>
    <row r="11" spans="1:5" ht="22.5" customHeight="1" thickBot="1" x14ac:dyDescent="0.35">
      <c r="A11" s="8" t="s">
        <v>22</v>
      </c>
      <c r="B11" s="4">
        <v>3</v>
      </c>
      <c r="C11" s="9"/>
      <c r="D11" s="9"/>
      <c r="E11" s="55">
        <f t="shared" si="0"/>
        <v>3</v>
      </c>
    </row>
    <row r="12" spans="1:5" ht="24" customHeight="1" thickBot="1" x14ac:dyDescent="0.35">
      <c r="A12" s="11" t="s">
        <v>1</v>
      </c>
      <c r="B12" s="12">
        <f>SUM(B5:B11)</f>
        <v>372</v>
      </c>
      <c r="C12" s="12">
        <f>SUM(C5:C11)</f>
        <v>4026</v>
      </c>
      <c r="D12" s="12">
        <f>SUM(D5:D11)</f>
        <v>26549</v>
      </c>
      <c r="E12" s="12">
        <f>SUM(E5:E11)</f>
        <v>30947</v>
      </c>
    </row>
  </sheetData>
  <sortState ref="A5:E16">
    <sortCondition descending="1" ref="E5:E16"/>
  </sortState>
  <mergeCells count="4">
    <mergeCell ref="A2:E2"/>
    <mergeCell ref="A3:A4"/>
    <mergeCell ref="B3:D3"/>
    <mergeCell ref="E3:E4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22"/>
  <sheetViews>
    <sheetView zoomScale="80" zoomScaleNormal="80" workbookViewId="0">
      <selection activeCell="G22" sqref="G22"/>
    </sheetView>
  </sheetViews>
  <sheetFormatPr defaultColWidth="23" defaultRowHeight="20.25" x14ac:dyDescent="0.3"/>
  <cols>
    <col min="1" max="1" width="42.85546875" style="3" customWidth="1"/>
    <col min="2" max="2" width="41.42578125" style="3" customWidth="1"/>
    <col min="3" max="3" width="40" style="3" customWidth="1"/>
    <col min="4" max="4" width="25.5703125" style="3" customWidth="1"/>
    <col min="5" max="5" width="25.7109375" style="3" customWidth="1"/>
    <col min="6" max="6" width="28.5703125" style="3" customWidth="1"/>
    <col min="7" max="8" width="26.85546875" style="3" customWidth="1"/>
    <col min="9" max="9" width="23" style="3" customWidth="1"/>
    <col min="10" max="16384" width="23" style="3"/>
  </cols>
  <sheetData>
    <row r="1" spans="1:9" ht="21" thickBot="1" x14ac:dyDescent="0.35">
      <c r="C1" s="2" t="s">
        <v>61</v>
      </c>
    </row>
    <row r="2" spans="1:9" ht="36.75" customHeight="1" thickBot="1" x14ac:dyDescent="0.35">
      <c r="A2" s="106" t="s">
        <v>62</v>
      </c>
      <c r="B2" s="107"/>
      <c r="C2" s="108"/>
    </row>
    <row r="3" spans="1:9" ht="29.25" customHeight="1" thickBot="1" x14ac:dyDescent="0.35">
      <c r="A3" s="147" t="s">
        <v>15</v>
      </c>
      <c r="B3" s="75" t="s">
        <v>0</v>
      </c>
      <c r="C3" s="149" t="s">
        <v>53</v>
      </c>
    </row>
    <row r="4" spans="1:9" ht="62.25" customHeight="1" thickBot="1" x14ac:dyDescent="0.35">
      <c r="A4" s="148"/>
      <c r="B4" s="76" t="s">
        <v>54</v>
      </c>
      <c r="C4" s="150"/>
    </row>
    <row r="5" spans="1:9" ht="27" customHeight="1" x14ac:dyDescent="0.3">
      <c r="A5" s="72" t="s">
        <v>56</v>
      </c>
      <c r="B5" s="73">
        <v>20000</v>
      </c>
      <c r="C5" s="74">
        <f>B5</f>
        <v>20000</v>
      </c>
      <c r="F5" s="39"/>
      <c r="G5" s="39"/>
      <c r="H5" s="39"/>
      <c r="I5" s="39"/>
    </row>
    <row r="6" spans="1:9" ht="27" customHeight="1" x14ac:dyDescent="0.3">
      <c r="A6" s="36" t="s">
        <v>55</v>
      </c>
      <c r="B6" s="37">
        <v>15000</v>
      </c>
      <c r="C6" s="38">
        <f>B6</f>
        <v>15000</v>
      </c>
      <c r="F6" s="39"/>
      <c r="G6" s="39"/>
      <c r="H6" s="39"/>
      <c r="I6" s="39"/>
    </row>
    <row r="7" spans="1:9" ht="27" customHeight="1" x14ac:dyDescent="0.3">
      <c r="A7" s="40" t="s">
        <v>57</v>
      </c>
      <c r="B7" s="37">
        <v>12500</v>
      </c>
      <c r="C7" s="38">
        <f>B7</f>
        <v>12500</v>
      </c>
      <c r="F7" s="39"/>
      <c r="G7" s="39"/>
      <c r="H7" s="39"/>
      <c r="I7" s="39"/>
    </row>
    <row r="8" spans="1:9" ht="27" customHeight="1" x14ac:dyDescent="0.3">
      <c r="A8" s="41" t="s">
        <v>58</v>
      </c>
      <c r="B8" s="42">
        <v>12500</v>
      </c>
      <c r="C8" s="38">
        <f>B8</f>
        <v>12500</v>
      </c>
      <c r="F8" s="39"/>
      <c r="G8" s="39"/>
      <c r="H8" s="39"/>
      <c r="I8" s="39"/>
    </row>
    <row r="9" spans="1:9" ht="27" customHeight="1" thickBot="1" x14ac:dyDescent="0.35">
      <c r="A9" s="63" t="s">
        <v>28</v>
      </c>
      <c r="B9" s="42">
        <v>8500</v>
      </c>
      <c r="C9" s="43">
        <f>B9</f>
        <v>8500</v>
      </c>
      <c r="F9" s="39"/>
      <c r="G9" s="39"/>
      <c r="H9" s="39"/>
      <c r="I9" s="39"/>
    </row>
    <row r="10" spans="1:9" ht="24" customHeight="1" thickBot="1" x14ac:dyDescent="0.35">
      <c r="A10" s="44" t="s">
        <v>1</v>
      </c>
      <c r="B10" s="46">
        <f>SUM(B5:B9)</f>
        <v>68500</v>
      </c>
      <c r="C10" s="45">
        <f>SUM(C5:C9)</f>
        <v>68500</v>
      </c>
      <c r="F10" s="39"/>
      <c r="G10" s="39"/>
      <c r="H10" s="39"/>
      <c r="I10" s="39"/>
    </row>
    <row r="11" spans="1:9" x14ac:dyDescent="0.3">
      <c r="F11" s="39"/>
      <c r="G11" s="39"/>
      <c r="H11" s="39"/>
      <c r="I11" s="39"/>
    </row>
    <row r="12" spans="1:9" ht="21" thickBot="1" x14ac:dyDescent="0.35">
      <c r="F12" s="39"/>
    </row>
    <row r="13" spans="1:9" ht="27.75" customHeight="1" thickBot="1" x14ac:dyDescent="0.35">
      <c r="A13" s="151" t="s">
        <v>89</v>
      </c>
      <c r="B13" s="152"/>
      <c r="C13" s="152"/>
      <c r="D13" s="152"/>
      <c r="E13" s="152"/>
      <c r="F13" s="153"/>
    </row>
    <row r="14" spans="1:9" ht="41.25" thickBot="1" x14ac:dyDescent="0.35">
      <c r="A14" s="80" t="s">
        <v>14</v>
      </c>
      <c r="B14" s="81" t="s">
        <v>9</v>
      </c>
      <c r="C14" s="81" t="s">
        <v>4</v>
      </c>
      <c r="D14" s="81" t="s">
        <v>0</v>
      </c>
      <c r="E14" s="81" t="s">
        <v>10</v>
      </c>
      <c r="F14" s="69" t="s">
        <v>7</v>
      </c>
    </row>
    <row r="15" spans="1:9" ht="33" customHeight="1" x14ac:dyDescent="0.3">
      <c r="A15" s="77" t="s">
        <v>92</v>
      </c>
      <c r="B15" s="78" t="s">
        <v>93</v>
      </c>
      <c r="C15" s="78" t="s">
        <v>94</v>
      </c>
      <c r="D15" s="78" t="s">
        <v>95</v>
      </c>
      <c r="E15" s="79">
        <v>2808460</v>
      </c>
      <c r="F15" s="154" t="s">
        <v>6</v>
      </c>
    </row>
    <row r="16" spans="1:9" ht="33" customHeight="1" x14ac:dyDescent="0.3">
      <c r="A16" s="77" t="s">
        <v>32</v>
      </c>
      <c r="B16" s="78" t="s">
        <v>96</v>
      </c>
      <c r="C16" s="78" t="s">
        <v>97</v>
      </c>
      <c r="D16" s="78" t="s">
        <v>98</v>
      </c>
      <c r="E16" s="79">
        <v>2017380</v>
      </c>
      <c r="F16" s="155"/>
    </row>
    <row r="17" spans="1:6" ht="33" customHeight="1" x14ac:dyDescent="0.3">
      <c r="A17" s="160" t="s">
        <v>24</v>
      </c>
      <c r="B17" s="78" t="s">
        <v>69</v>
      </c>
      <c r="C17" s="78" t="s">
        <v>99</v>
      </c>
      <c r="D17" s="78" t="s">
        <v>90</v>
      </c>
      <c r="E17" s="79">
        <v>863120</v>
      </c>
      <c r="F17" s="155"/>
    </row>
    <row r="18" spans="1:6" ht="33" customHeight="1" thickBot="1" x14ac:dyDescent="0.35">
      <c r="A18" s="161"/>
      <c r="B18" s="70" t="s">
        <v>69</v>
      </c>
      <c r="C18" s="70" t="s">
        <v>100</v>
      </c>
      <c r="D18" s="70" t="s">
        <v>91</v>
      </c>
      <c r="E18" s="82">
        <v>1009880</v>
      </c>
      <c r="F18" s="155"/>
    </row>
    <row r="19" spans="1:6" ht="35.25" customHeight="1" thickBot="1" x14ac:dyDescent="0.35">
      <c r="A19" s="157" t="s">
        <v>2</v>
      </c>
      <c r="B19" s="158"/>
      <c r="C19" s="158"/>
      <c r="D19" s="159"/>
      <c r="E19" s="71">
        <f>SUM(E15:E18)</f>
        <v>6698840</v>
      </c>
      <c r="F19" s="156"/>
    </row>
    <row r="22" spans="1:6" x14ac:dyDescent="0.3">
      <c r="C22" s="58"/>
    </row>
  </sheetData>
  <sortState ref="A5:C9">
    <sortCondition descending="1" ref="C5:C9"/>
  </sortState>
  <mergeCells count="7">
    <mergeCell ref="A2:C2"/>
    <mergeCell ref="A3:A4"/>
    <mergeCell ref="C3:C4"/>
    <mergeCell ref="A13:F13"/>
    <mergeCell ref="F15:F19"/>
    <mergeCell ref="A19:D19"/>
    <mergeCell ref="A17:A18"/>
  </mergeCells>
  <printOptions horizontalCentered="1" verticalCentered="1"/>
  <pageMargins left="0" right="0" top="0" bottom="0" header="0" footer="0"/>
  <pageSetup paperSize="9" scale="70" orientation="landscape" r:id="rId1"/>
  <rowBreaks count="1" manualBreakCount="1">
    <brk id="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ELÜS MAKARNALIK </vt:lpstr>
      <vt:lpstr>TMO MAKARNALIK </vt:lpstr>
      <vt:lpstr>TMO ÇAVDAR,TRİTİKALE,YULAF</vt:lpstr>
      <vt:lpstr>YEM FAB. ARPA </vt:lpstr>
      <vt:lpstr>'ELÜS MAKARNALIK '!_VeritabaniniFiltrele</vt:lpstr>
      <vt:lpstr>'ELÜS MAKARNALIK '!Yazdırma_Alanı</vt:lpstr>
      <vt:lpstr>'TMO ÇAVDAR,TRİTİKALE,YULAF'!Yazdırma_Alanı</vt:lpstr>
      <vt:lpstr>'TMO MAKARNALIK '!Yazdırma_Alanı</vt:lpstr>
      <vt:lpstr>'YEM FAB. ARPA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2023-03-01T08:17:44Z</dcterms:modified>
</cp:coreProperties>
</file>